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საშტატო" sheetId="3" r:id="rId1"/>
    <sheet name="მოკლე ფორმა" sheetId="4" r:id="rId2"/>
  </sheets>
  <definedNames>
    <definedName name="_xlnm._FilterDatabase" localSheetId="1" hidden="1">'მოკლე ფორმა'!$A$2:$I$15</definedName>
    <definedName name="_xlnm._FilterDatabase" localSheetId="0" hidden="1">საშტატო!$A$2:$I$210</definedName>
    <definedName name="_xlnm.Print_Area" localSheetId="1">'მოკლე ფორმა'!$A$1:$H$15</definedName>
    <definedName name="_xlnm.Print_Area" localSheetId="0">საშტატო!$A$1:$H$210</definedName>
    <definedName name="_xlnm.Print_Titles" localSheetId="1">'მოკლე ფორმა'!$2:$2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C3" i="4" l="1"/>
  <c r="H3" i="4"/>
  <c r="E4" i="4"/>
  <c r="F4" i="4" s="1"/>
  <c r="E5" i="4"/>
  <c r="F5" i="4" s="1"/>
  <c r="G5" i="4" s="1"/>
  <c r="E6" i="4"/>
  <c r="F6" i="4"/>
  <c r="G6" i="4"/>
  <c r="E7" i="4"/>
  <c r="F7" i="4"/>
  <c r="G7" i="4"/>
  <c r="E8" i="4"/>
  <c r="F8" i="4" s="1"/>
  <c r="G8" i="4" s="1"/>
  <c r="E9" i="4"/>
  <c r="F9" i="4"/>
  <c r="G9" i="4" s="1"/>
  <c r="E10" i="4"/>
  <c r="F10" i="4"/>
  <c r="G10" i="4"/>
  <c r="E11" i="4"/>
  <c r="F11" i="4"/>
  <c r="G11" i="4"/>
  <c r="E12" i="4"/>
  <c r="F12" i="4" s="1"/>
  <c r="G12" i="4" s="1"/>
  <c r="E13" i="4"/>
  <c r="F13" i="4"/>
  <c r="G13" i="4" s="1"/>
  <c r="E14" i="4"/>
  <c r="F14" i="4"/>
  <c r="G14" i="4"/>
  <c r="E15" i="4"/>
  <c r="F15" i="4"/>
  <c r="G15" i="4"/>
  <c r="F3" i="4" l="1"/>
  <c r="G4" i="4"/>
  <c r="G3" i="4" s="1"/>
  <c r="C35" i="3"/>
  <c r="C56" i="3" l="1"/>
  <c r="C52" i="3"/>
  <c r="C50" i="3" l="1"/>
  <c r="C138" i="3"/>
  <c r="C133" i="3"/>
  <c r="C128" i="3"/>
  <c r="C124" i="3"/>
  <c r="C121" i="3"/>
  <c r="C143" i="3"/>
  <c r="C146" i="3"/>
  <c r="C163" i="3"/>
  <c r="C159" i="3"/>
  <c r="C155" i="3"/>
  <c r="C150" i="3"/>
  <c r="C167" i="3"/>
  <c r="C195" i="3"/>
  <c r="C191" i="3"/>
  <c r="C187" i="3"/>
  <c r="C183" i="3"/>
  <c r="C179" i="3"/>
  <c r="C175" i="3"/>
  <c r="C69" i="3"/>
  <c r="C66" i="3"/>
  <c r="C62" i="3"/>
  <c r="C46" i="3"/>
  <c r="C42" i="3"/>
  <c r="C32" i="3" s="1"/>
  <c r="C38" i="3"/>
  <c r="C23" i="3"/>
  <c r="C27" i="3"/>
  <c r="C18" i="3"/>
  <c r="C13" i="3"/>
  <c r="C10" i="3"/>
  <c r="C113" i="3"/>
  <c r="C108" i="3"/>
  <c r="C104" i="3"/>
  <c r="C100" i="3"/>
  <c r="C94" i="3"/>
  <c r="C90" i="3"/>
  <c r="C85" i="3"/>
  <c r="C80" i="3"/>
  <c r="C75" i="3"/>
  <c r="C199" i="3"/>
  <c r="C203" i="3"/>
  <c r="C207" i="3"/>
  <c r="C7" i="3"/>
  <c r="C4" i="3"/>
  <c r="C98" i="3" l="1"/>
  <c r="C119" i="3"/>
  <c r="C171" i="3"/>
  <c r="C60" i="3"/>
  <c r="C16" i="3"/>
  <c r="C73" i="3"/>
  <c r="C148" i="3"/>
  <c r="C116" i="3" s="1"/>
  <c r="C3" i="3" l="1"/>
  <c r="E210" i="3"/>
  <c r="F210" i="3" s="1"/>
  <c r="G210" i="3" s="1"/>
  <c r="E209" i="3"/>
  <c r="F209" i="3" s="1"/>
  <c r="G209" i="3" s="1"/>
  <c r="E208" i="3"/>
  <c r="E206" i="3"/>
  <c r="F206" i="3" s="1"/>
  <c r="G206" i="3" s="1"/>
  <c r="E205" i="3"/>
  <c r="F205" i="3" s="1"/>
  <c r="G205" i="3" s="1"/>
  <c r="E204" i="3"/>
  <c r="E202" i="3"/>
  <c r="F202" i="3" s="1"/>
  <c r="G202" i="3" s="1"/>
  <c r="E201" i="3"/>
  <c r="F201" i="3" s="1"/>
  <c r="G201" i="3" s="1"/>
  <c r="E200" i="3"/>
  <c r="E198" i="3"/>
  <c r="F198" i="3" s="1"/>
  <c r="G198" i="3" s="1"/>
  <c r="E197" i="3"/>
  <c r="F197" i="3" s="1"/>
  <c r="G197" i="3" s="1"/>
  <c r="E196" i="3"/>
  <c r="E194" i="3"/>
  <c r="F194" i="3" s="1"/>
  <c r="G194" i="3" s="1"/>
  <c r="E193" i="3"/>
  <c r="F193" i="3" s="1"/>
  <c r="G193" i="3" s="1"/>
  <c r="E192" i="3"/>
  <c r="E190" i="3"/>
  <c r="F190" i="3" s="1"/>
  <c r="G190" i="3" s="1"/>
  <c r="E189" i="3"/>
  <c r="F189" i="3" s="1"/>
  <c r="G189" i="3" s="1"/>
  <c r="E188" i="3"/>
  <c r="E186" i="3"/>
  <c r="F186" i="3" s="1"/>
  <c r="G186" i="3" s="1"/>
  <c r="E185" i="3"/>
  <c r="F185" i="3" s="1"/>
  <c r="G185" i="3" s="1"/>
  <c r="E184" i="3"/>
  <c r="E182" i="3"/>
  <c r="F182" i="3" s="1"/>
  <c r="G182" i="3" s="1"/>
  <c r="E181" i="3"/>
  <c r="F181" i="3" s="1"/>
  <c r="G181" i="3" s="1"/>
  <c r="E180" i="3"/>
  <c r="E178" i="3"/>
  <c r="F178" i="3" s="1"/>
  <c r="G178" i="3" s="1"/>
  <c r="E177" i="3"/>
  <c r="F177" i="3" s="1"/>
  <c r="G177" i="3" s="1"/>
  <c r="E176" i="3"/>
  <c r="E174" i="3"/>
  <c r="F174" i="3" s="1"/>
  <c r="G174" i="3" s="1"/>
  <c r="E173" i="3"/>
  <c r="F173" i="3" s="1"/>
  <c r="G173" i="3" s="1"/>
  <c r="E172" i="3"/>
  <c r="E170" i="3"/>
  <c r="F170" i="3" s="1"/>
  <c r="G170" i="3" s="1"/>
  <c r="E169" i="3"/>
  <c r="F169" i="3" s="1"/>
  <c r="G169" i="3" s="1"/>
  <c r="E168" i="3"/>
  <c r="E166" i="3"/>
  <c r="F166" i="3" s="1"/>
  <c r="G166" i="3" s="1"/>
  <c r="E165" i="3"/>
  <c r="F165" i="3" s="1"/>
  <c r="G165" i="3" s="1"/>
  <c r="E164" i="3"/>
  <c r="F164" i="3" s="1"/>
  <c r="E162" i="3"/>
  <c r="F162" i="3" s="1"/>
  <c r="G162" i="3" s="1"/>
  <c r="E161" i="3"/>
  <c r="F161" i="3" s="1"/>
  <c r="G161" i="3" s="1"/>
  <c r="E160" i="3"/>
  <c r="F160" i="3" s="1"/>
  <c r="E158" i="3"/>
  <c r="F158" i="3" s="1"/>
  <c r="G158" i="3" s="1"/>
  <c r="E157" i="3"/>
  <c r="F157" i="3" s="1"/>
  <c r="G157" i="3" s="1"/>
  <c r="E156" i="3"/>
  <c r="E154" i="3"/>
  <c r="F154" i="3" s="1"/>
  <c r="G154" i="3" s="1"/>
  <c r="E153" i="3"/>
  <c r="F153" i="3" s="1"/>
  <c r="G153" i="3" s="1"/>
  <c r="E152" i="3"/>
  <c r="F152" i="3" s="1"/>
  <c r="G152" i="3" s="1"/>
  <c r="E151" i="3"/>
  <c r="F151" i="3" s="1"/>
  <c r="E147" i="3"/>
  <c r="F147" i="3" s="1"/>
  <c r="E145" i="3"/>
  <c r="F145" i="3" s="1"/>
  <c r="G145" i="3" s="1"/>
  <c r="E144" i="3"/>
  <c r="F144" i="3" s="1"/>
  <c r="E142" i="3"/>
  <c r="F142" i="3" s="1"/>
  <c r="G142" i="3" s="1"/>
  <c r="E141" i="3"/>
  <c r="F141" i="3" s="1"/>
  <c r="G141" i="3" s="1"/>
  <c r="E140" i="3"/>
  <c r="F140" i="3" s="1"/>
  <c r="G140" i="3" s="1"/>
  <c r="E139" i="3"/>
  <c r="F139" i="3" s="1"/>
  <c r="E137" i="3"/>
  <c r="F137" i="3" s="1"/>
  <c r="G137" i="3" s="1"/>
  <c r="E136" i="3"/>
  <c r="F136" i="3" s="1"/>
  <c r="G136" i="3" s="1"/>
  <c r="E135" i="3"/>
  <c r="F135" i="3" s="1"/>
  <c r="G135" i="3" s="1"/>
  <c r="E134" i="3"/>
  <c r="F134" i="3" s="1"/>
  <c r="E132" i="3"/>
  <c r="F132" i="3" s="1"/>
  <c r="G132" i="3" s="1"/>
  <c r="E131" i="3"/>
  <c r="F131" i="3" s="1"/>
  <c r="G131" i="3" s="1"/>
  <c r="E130" i="3"/>
  <c r="F130" i="3" s="1"/>
  <c r="G130" i="3" s="1"/>
  <c r="E129" i="3"/>
  <c r="F129" i="3" s="1"/>
  <c r="E127" i="3"/>
  <c r="F127" i="3" s="1"/>
  <c r="G127" i="3" s="1"/>
  <c r="E126" i="3"/>
  <c r="F126" i="3" s="1"/>
  <c r="G126" i="3" s="1"/>
  <c r="E125" i="3"/>
  <c r="F125" i="3" s="1"/>
  <c r="E123" i="3"/>
  <c r="F123" i="3" s="1"/>
  <c r="G123" i="3" s="1"/>
  <c r="E122" i="3"/>
  <c r="F122" i="3" s="1"/>
  <c r="E120" i="3"/>
  <c r="F120" i="3" s="1"/>
  <c r="E118" i="3"/>
  <c r="F118" i="3" s="1"/>
  <c r="G118" i="3" s="1"/>
  <c r="E117" i="3"/>
  <c r="F117" i="3" s="1"/>
  <c r="G117" i="3" s="1"/>
  <c r="E115" i="3"/>
  <c r="F115" i="3" s="1"/>
  <c r="G115" i="3" s="1"/>
  <c r="E114" i="3"/>
  <c r="E112" i="3"/>
  <c r="F112" i="3" s="1"/>
  <c r="G112" i="3" s="1"/>
  <c r="E111" i="3"/>
  <c r="F111" i="3" s="1"/>
  <c r="G111" i="3" s="1"/>
  <c r="E110" i="3"/>
  <c r="F110" i="3" s="1"/>
  <c r="G110" i="3" s="1"/>
  <c r="E109" i="3"/>
  <c r="E107" i="3"/>
  <c r="F107" i="3" s="1"/>
  <c r="G107" i="3" s="1"/>
  <c r="E106" i="3"/>
  <c r="F106" i="3" s="1"/>
  <c r="G106" i="3" s="1"/>
  <c r="E105" i="3"/>
  <c r="E103" i="3"/>
  <c r="F103" i="3" s="1"/>
  <c r="G103" i="3" s="1"/>
  <c r="E102" i="3"/>
  <c r="F102" i="3" s="1"/>
  <c r="G102" i="3" s="1"/>
  <c r="E101" i="3"/>
  <c r="E99" i="3"/>
  <c r="E97" i="3"/>
  <c r="F97" i="3" s="1"/>
  <c r="G97" i="3" s="1"/>
  <c r="E96" i="3"/>
  <c r="F96" i="3" s="1"/>
  <c r="G96" i="3" s="1"/>
  <c r="E95" i="3"/>
  <c r="E93" i="3"/>
  <c r="F93" i="3" s="1"/>
  <c r="G93" i="3" s="1"/>
  <c r="E92" i="3"/>
  <c r="F92" i="3" s="1"/>
  <c r="G92" i="3" s="1"/>
  <c r="E91" i="3"/>
  <c r="E89" i="3"/>
  <c r="F89" i="3" s="1"/>
  <c r="G89" i="3" s="1"/>
  <c r="E88" i="3"/>
  <c r="F88" i="3" s="1"/>
  <c r="G88" i="3" s="1"/>
  <c r="E87" i="3"/>
  <c r="F87" i="3" s="1"/>
  <c r="E86" i="3"/>
  <c r="E84" i="3"/>
  <c r="F84" i="3" s="1"/>
  <c r="G84" i="3" s="1"/>
  <c r="E83" i="3"/>
  <c r="F83" i="3" s="1"/>
  <c r="G83" i="3" s="1"/>
  <c r="E82" i="3"/>
  <c r="F82" i="3" s="1"/>
  <c r="G82" i="3" s="1"/>
  <c r="E81" i="3"/>
  <c r="E79" i="3"/>
  <c r="F79" i="3" s="1"/>
  <c r="G79" i="3" s="1"/>
  <c r="E78" i="3"/>
  <c r="F78" i="3" s="1"/>
  <c r="G78" i="3" s="1"/>
  <c r="E77" i="3"/>
  <c r="F77" i="3" s="1"/>
  <c r="G77" i="3" s="1"/>
  <c r="E76" i="3"/>
  <c r="E74" i="3"/>
  <c r="E72" i="3"/>
  <c r="F72" i="3" s="1"/>
  <c r="G72" i="3" s="1"/>
  <c r="E71" i="3"/>
  <c r="F71" i="3" s="1"/>
  <c r="G71" i="3" s="1"/>
  <c r="E70" i="3"/>
  <c r="E68" i="3"/>
  <c r="F68" i="3" s="1"/>
  <c r="G68" i="3" s="1"/>
  <c r="E67" i="3"/>
  <c r="E65" i="3"/>
  <c r="F65" i="3" s="1"/>
  <c r="G65" i="3" s="1"/>
  <c r="E64" i="3"/>
  <c r="F64" i="3" s="1"/>
  <c r="G64" i="3" s="1"/>
  <c r="E63" i="3"/>
  <c r="E61" i="3"/>
  <c r="E59" i="3"/>
  <c r="F59" i="3" s="1"/>
  <c r="G59" i="3" s="1"/>
  <c r="E58" i="3"/>
  <c r="F58" i="3" s="1"/>
  <c r="G58" i="3" s="1"/>
  <c r="E57" i="3"/>
  <c r="F57" i="3" s="1"/>
  <c r="E55" i="3"/>
  <c r="F55" i="3" s="1"/>
  <c r="G55" i="3" s="1"/>
  <c r="E54" i="3"/>
  <c r="F54" i="3" s="1"/>
  <c r="G54" i="3" s="1"/>
  <c r="E53" i="3"/>
  <c r="F53" i="3" s="1"/>
  <c r="E51" i="3"/>
  <c r="F51" i="3" s="1"/>
  <c r="E49" i="3"/>
  <c r="F49" i="3" s="1"/>
  <c r="G49" i="3" s="1"/>
  <c r="E48" i="3"/>
  <c r="F48" i="3" s="1"/>
  <c r="G48" i="3" s="1"/>
  <c r="E47" i="3"/>
  <c r="E45" i="3"/>
  <c r="F45" i="3" s="1"/>
  <c r="G45" i="3" s="1"/>
  <c r="E44" i="3"/>
  <c r="F44" i="3" s="1"/>
  <c r="G44" i="3" s="1"/>
  <c r="E43" i="3"/>
  <c r="E41" i="3"/>
  <c r="F41" i="3" s="1"/>
  <c r="G41" i="3" s="1"/>
  <c r="E40" i="3"/>
  <c r="F40" i="3" s="1"/>
  <c r="G40" i="3" s="1"/>
  <c r="E39" i="3"/>
  <c r="E37" i="3"/>
  <c r="F37" i="3" s="1"/>
  <c r="E36" i="3"/>
  <c r="E34" i="3"/>
  <c r="F34" i="3" s="1"/>
  <c r="G34" i="3" s="1"/>
  <c r="E33" i="3"/>
  <c r="F33" i="3" s="1"/>
  <c r="G33" i="3" s="1"/>
  <c r="E31" i="3"/>
  <c r="F31" i="3" s="1"/>
  <c r="G31" i="3" s="1"/>
  <c r="E30" i="3"/>
  <c r="F30" i="3" s="1"/>
  <c r="G30" i="3" s="1"/>
  <c r="E29" i="3"/>
  <c r="F29" i="3" s="1"/>
  <c r="G29" i="3" s="1"/>
  <c r="E28" i="3"/>
  <c r="E26" i="3"/>
  <c r="F26" i="3" s="1"/>
  <c r="G26" i="3" s="1"/>
  <c r="E25" i="3"/>
  <c r="F25" i="3" s="1"/>
  <c r="G25" i="3" s="1"/>
  <c r="E24" i="3"/>
  <c r="E22" i="3"/>
  <c r="F22" i="3" s="1"/>
  <c r="G22" i="3" s="1"/>
  <c r="E21" i="3"/>
  <c r="F21" i="3" s="1"/>
  <c r="G21" i="3" s="1"/>
  <c r="E20" i="3"/>
  <c r="F20" i="3" s="1"/>
  <c r="G20" i="3" s="1"/>
  <c r="E19" i="3"/>
  <c r="E17" i="3"/>
  <c r="F17" i="3" s="1"/>
  <c r="E15" i="3"/>
  <c r="F15" i="3" s="1"/>
  <c r="G15" i="3" s="1"/>
  <c r="E14" i="3"/>
  <c r="E12" i="3"/>
  <c r="F12" i="3" s="1"/>
  <c r="G12" i="3" s="1"/>
  <c r="E11" i="3"/>
  <c r="E9" i="3"/>
  <c r="F9" i="3" s="1"/>
  <c r="G9" i="3" s="1"/>
  <c r="E8" i="3"/>
  <c r="F8" i="3" s="1"/>
  <c r="E6" i="3"/>
  <c r="F6" i="3" s="1"/>
  <c r="E5" i="3"/>
  <c r="G53" i="3" l="1"/>
  <c r="G52" i="3" s="1"/>
  <c r="F52" i="3"/>
  <c r="G125" i="3"/>
  <c r="G124" i="3" s="1"/>
  <c r="F124" i="3"/>
  <c r="G164" i="3"/>
  <c r="G163" i="3" s="1"/>
  <c r="F163" i="3"/>
  <c r="G120" i="3"/>
  <c r="G147" i="3"/>
  <c r="G146" i="3" s="1"/>
  <c r="F146" i="3"/>
  <c r="G160" i="3"/>
  <c r="G159" i="3" s="1"/>
  <c r="F159" i="3"/>
  <c r="G122" i="3"/>
  <c r="G121" i="3" s="1"/>
  <c r="F121" i="3"/>
  <c r="G151" i="3"/>
  <c r="G150" i="3" s="1"/>
  <c r="F150" i="3"/>
  <c r="G51" i="3"/>
  <c r="G50" i="3" s="1"/>
  <c r="G57" i="3"/>
  <c r="G56" i="3" s="1"/>
  <c r="F56" i="3"/>
  <c r="F50" i="3" s="1"/>
  <c r="G129" i="3"/>
  <c r="G128" i="3" s="1"/>
  <c r="F128" i="3"/>
  <c r="G134" i="3"/>
  <c r="G133" i="3" s="1"/>
  <c r="F133" i="3"/>
  <c r="G139" i="3"/>
  <c r="G138" i="3" s="1"/>
  <c r="F138" i="3"/>
  <c r="G144" i="3"/>
  <c r="G143" i="3" s="1"/>
  <c r="F143" i="3"/>
  <c r="G37" i="3"/>
  <c r="G17" i="3"/>
  <c r="G87" i="3"/>
  <c r="F85" i="3"/>
  <c r="F114" i="3"/>
  <c r="F196" i="3"/>
  <c r="F5" i="3"/>
  <c r="F11" i="3"/>
  <c r="F28" i="3"/>
  <c r="F39" i="3"/>
  <c r="F61" i="3"/>
  <c r="F67" i="3"/>
  <c r="F99" i="3"/>
  <c r="F105" i="3"/>
  <c r="F176" i="3"/>
  <c r="F192" i="3"/>
  <c r="F208" i="3"/>
  <c r="F43" i="3"/>
  <c r="F180" i="3"/>
  <c r="F19" i="3"/>
  <c r="F24" i="3"/>
  <c r="F63" i="3"/>
  <c r="F74" i="3"/>
  <c r="G74" i="3" s="1"/>
  <c r="F95" i="3"/>
  <c r="F101" i="3"/>
  <c r="F156" i="3"/>
  <c r="F172" i="3"/>
  <c r="F188" i="3"/>
  <c r="F204" i="3"/>
  <c r="F109" i="3"/>
  <c r="G8" i="3"/>
  <c r="G7" i="3" s="1"/>
  <c r="F7" i="3"/>
  <c r="F14" i="3"/>
  <c r="F36" i="3"/>
  <c r="F35" i="3" s="1"/>
  <c r="F47" i="3"/>
  <c r="F70" i="3"/>
  <c r="F76" i="3"/>
  <c r="F81" i="3"/>
  <c r="G86" i="3"/>
  <c r="G85" i="3" s="1"/>
  <c r="F91" i="3"/>
  <c r="F168" i="3"/>
  <c r="F184" i="3"/>
  <c r="F200" i="3"/>
  <c r="G6" i="3"/>
  <c r="F119" i="3" l="1"/>
  <c r="G119" i="3"/>
  <c r="G200" i="3"/>
  <c r="G199" i="3" s="1"/>
  <c r="F199" i="3"/>
  <c r="G168" i="3"/>
  <c r="G167" i="3" s="1"/>
  <c r="F167" i="3"/>
  <c r="G76" i="3"/>
  <c r="G75" i="3" s="1"/>
  <c r="F75" i="3"/>
  <c r="G47" i="3"/>
  <c r="G46" i="3" s="1"/>
  <c r="F46" i="3"/>
  <c r="G14" i="3"/>
  <c r="G13" i="3" s="1"/>
  <c r="F13" i="3"/>
  <c r="G109" i="3"/>
  <c r="G108" i="3" s="1"/>
  <c r="F108" i="3"/>
  <c r="G188" i="3"/>
  <c r="G187" i="3" s="1"/>
  <c r="F187" i="3"/>
  <c r="G156" i="3"/>
  <c r="G155" i="3" s="1"/>
  <c r="F155" i="3"/>
  <c r="G95" i="3"/>
  <c r="G94" i="3" s="1"/>
  <c r="F94" i="3"/>
  <c r="G63" i="3"/>
  <c r="G62" i="3" s="1"/>
  <c r="F62" i="3"/>
  <c r="G19" i="3"/>
  <c r="G18" i="3" s="1"/>
  <c r="F18" i="3"/>
  <c r="G43" i="3"/>
  <c r="G42" i="3" s="1"/>
  <c r="F42" i="3"/>
  <c r="G192" i="3"/>
  <c r="G191" i="3" s="1"/>
  <c r="F191" i="3"/>
  <c r="G149" i="3"/>
  <c r="G99" i="3"/>
  <c r="G61" i="3"/>
  <c r="G28" i="3"/>
  <c r="G27" i="3" s="1"/>
  <c r="F27" i="3"/>
  <c r="G5" i="3"/>
  <c r="G4" i="3" s="1"/>
  <c r="F4" i="3"/>
  <c r="G114" i="3"/>
  <c r="G113" i="3" s="1"/>
  <c r="F113" i="3"/>
  <c r="G184" i="3"/>
  <c r="G183" i="3" s="1"/>
  <c r="F183" i="3"/>
  <c r="G91" i="3"/>
  <c r="G90" i="3" s="1"/>
  <c r="F90" i="3"/>
  <c r="G81" i="3"/>
  <c r="G80" i="3" s="1"/>
  <c r="F80" i="3"/>
  <c r="G70" i="3"/>
  <c r="G69" i="3" s="1"/>
  <c r="F69" i="3"/>
  <c r="G36" i="3"/>
  <c r="G204" i="3"/>
  <c r="G203" i="3" s="1"/>
  <c r="F203" i="3"/>
  <c r="G172" i="3"/>
  <c r="G101" i="3"/>
  <c r="G100" i="3" s="1"/>
  <c r="F100" i="3"/>
  <c r="F98" i="3" s="1"/>
  <c r="G24" i="3"/>
  <c r="G23" i="3" s="1"/>
  <c r="F23" i="3"/>
  <c r="G180" i="3"/>
  <c r="G179" i="3" s="1"/>
  <c r="F179" i="3"/>
  <c r="G208" i="3"/>
  <c r="G207" i="3" s="1"/>
  <c r="F207" i="3"/>
  <c r="G176" i="3"/>
  <c r="G175" i="3" s="1"/>
  <c r="F175" i="3"/>
  <c r="G105" i="3"/>
  <c r="G104" i="3" s="1"/>
  <c r="F104" i="3"/>
  <c r="G67" i="3"/>
  <c r="G66" i="3" s="1"/>
  <c r="F66" i="3"/>
  <c r="F60" i="3" s="1"/>
  <c r="G39" i="3"/>
  <c r="G38" i="3" s="1"/>
  <c r="F38" i="3"/>
  <c r="G11" i="3"/>
  <c r="G10" i="3" s="1"/>
  <c r="F10" i="3"/>
  <c r="G196" i="3"/>
  <c r="G195" i="3" s="1"/>
  <c r="F195" i="3"/>
  <c r="F171" i="3" l="1"/>
  <c r="G16" i="3"/>
  <c r="G60" i="3"/>
  <c r="F16" i="3"/>
  <c r="G73" i="3"/>
  <c r="F148" i="3"/>
  <c r="F116" i="3" s="1"/>
  <c r="G35" i="3"/>
  <c r="G32" i="3" s="1"/>
  <c r="G3" i="3" s="1"/>
  <c r="F73" i="3"/>
  <c r="F32" i="3"/>
  <c r="G148" i="3"/>
  <c r="G116" i="3" s="1"/>
  <c r="G98" i="3"/>
  <c r="G171" i="3"/>
  <c r="F3" i="3" l="1"/>
</calcChain>
</file>

<file path=xl/sharedStrings.xml><?xml version="1.0" encoding="utf-8"?>
<sst xmlns="http://schemas.openxmlformats.org/spreadsheetml/2006/main" count="239" uniqueCount="82">
  <si>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</si>
  <si>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</si>
  <si>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</si>
  <si>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</si>
  <si>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</si>
  <si>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საშტატო ნუსხისა და სახელფასო ფონდის შეთანხმება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</si>
  <si>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</si>
  <si>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</si>
  <si>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</si>
  <si>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</si>
  <si>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</si>
  <si>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</si>
  <si>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საზოგადოებრივი ჯანმრთელობის რისკებზე რეაგირებისა და მზადყოფნის სამმართველო</t>
  </si>
  <si>
    <t>სპეციალისტი</t>
  </si>
  <si>
    <t>საერთაშორისო ურთიერთობების სამმართველო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</si>
  <si>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</si>
  <si>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</si>
  <si>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</si>
  <si>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აპარატი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</si>
  <si>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</si>
  <si>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</si>
  <si>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</si>
  <si>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</si>
  <si>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</si>
  <si>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</si>
  <si>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</si>
  <si>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</si>
  <si>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სახელმწიფო პროგრამების დეპარტამენტი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</si>
  <si>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</si>
  <si>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</si>
  <si>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</si>
  <si>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რუტინული სტატისტიკის სამმართველო</t>
  </si>
  <si>
    <t>მონაცემთა ანალიზის და წარდგენის სამმართველო</t>
  </si>
  <si>
    <t xml:space="preserve"> რეგისტრების სამმართველო</t>
  </si>
  <si>
    <t>გადამდებ დაავადებათა დეპარტამენტი</t>
  </si>
  <si>
    <t xml:space="preserve">აივ/შიდსის, ტუბერკულოზის, სგგდ და ჰეპატიტების სამმართველო     
</t>
  </si>
  <si>
    <t xml:space="preserve">მართვადი, რესპირატორული და ზოონოზური დაავადებების სამმართველო
</t>
  </si>
  <si>
    <t xml:space="preserve">იმუნოპროფილაქტიკის დაგეგმვის და მონიტორინგის სამმართველო         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</si>
  <si>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</si>
  <si>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</si>
  <si>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ქრონიკული დაავადებების სამმართველო</t>
  </si>
  <si>
    <t xml:space="preserve"> დედათა და ბავშვთა ჯანმრთელობის სამმართველო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</si>
  <si>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</si>
  <si>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</si>
  <si>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</si>
  <si>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</si>
  <si>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</si>
  <si>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</si>
  <si>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</si>
  <si>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</si>
  <si>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</si>
  <si>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</si>
  <si>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</si>
  <si>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</si>
  <si>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</si>
  <si>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</si>
  <si>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</si>
  <si>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</si>
  <si>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</si>
  <si>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</si>
  <si>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</si>
  <si>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</si>
  <si>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</si>
  <si>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</si>
  <si>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</si>
  <si>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</si>
  <si>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</si>
  <si>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</si>
  <si>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</si>
  <si>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</si>
  <si>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</si>
  <si>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</si>
  <si>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</si>
  <si>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ნოზოკომიური, აღმოცენებადი, წყლით და საკვებით გადაცემადი დაავადებების და პარაზიტოლოგიის სამმართველო</t>
  </si>
  <si>
    <t>თანამდებობრივი სარგოს თვეში ერთ ერთეულზე2</t>
  </si>
  <si>
    <t>სულ თანამდებობრივი სარგო თვეში3</t>
  </si>
  <si>
    <t>საშტატო ნუსხისა და სახელფასო ფონდი</t>
  </si>
  <si>
    <t>თანამდებობრივი სარგოს კოეფიციენტი ერთ ერთეულზე</t>
  </si>
  <si>
    <t>თანამდებობრივი სარგოს თვეში ერთ ერთეულზე</t>
  </si>
  <si>
    <t>სულ თანამდებობრივი სარგო თვეში</t>
  </si>
  <si>
    <t>N</t>
  </si>
  <si>
    <r>
      <t>თანამდებობრივი სარგოს კოეფიციენტი ერთ ერთეულზე</t>
    </r>
    <r>
      <rPr>
        <vertAlign val="superscript"/>
        <sz val="12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</si>
</sst>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indexed="8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0" borderId="3" xfId="0" applyFont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0" fillId="0" borderId="1" xfId="1" applyFont="1" applyBorder="1"/>
    <xf numFmtId="164" fontId="0" fillId="0" borderId="1" xfId="1" applyNumberFormat="1" applyFont="1" applyBorder="1"/>
    <xf numFmtId="0" fontId="5" fillId="0" borderId="4" xfId="0" applyFont="1" applyBorder="1"/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43" fontId="0" fillId="0" borderId="1" xfId="1" applyFont="1" applyFill="1" applyBorder="1"/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/>
    <xf numFmtId="0" fontId="11" fillId="0" borderId="4" xfId="0" applyFont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3" fontId="8" fillId="0" borderId="2" xfId="1" applyFont="1" applyBorder="1"/>
    <xf numFmtId="164" fontId="8" fillId="0" borderId="2" xfId="1" applyNumberFormat="1" applyFont="1" applyBorder="1"/>
    <xf numFmtId="1" fontId="11" fillId="0" borderId="3" xfId="0" applyNumberFormat="1" applyFont="1" applyFill="1" applyBorder="1" applyAlignment="1">
      <alignment horizontal="center" vertical="center" wrapText="1"/>
    </xf>
    <xf numFmtId="43" fontId="8" fillId="0" borderId="3" xfId="1" applyFont="1" applyBorder="1"/>
    <xf numFmtId="164" fontId="8" fillId="0" borderId="3" xfId="1" applyNumberFormat="1" applyFont="1" applyBorder="1"/>
    <xf numFmtId="1" fontId="11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Border="1"/>
    <xf numFmtId="164" fontId="8" fillId="0" borderId="4" xfId="1" applyNumberFormat="1" applyFont="1" applyBorder="1"/>
    <xf numFmtId="0" fontId="12" fillId="0" borderId="5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tabSelected="1" view="pageBreakPreview" zoomScale="85" zoomScaleNormal="100" zoomScaleSheetLayoutView="85" workbookViewId="0">
      <selection activeCell="W16" sqref="W16"/>
    </sheetView>
  </sheetViews>
  <sheetFormatPr defaultRowHeight="15" x14ac:dyDescent="0.25"/>
  <cols>
    <col min="1" max="1" width="7.140625" customWidth="1"/>
    <col min="2" max="2" width="42.42578125" customWidth="1"/>
    <col min="3" max="3" width="8.7109375" customWidth="1"/>
    <col min="4" max="4" width="15.85546875" customWidth="1"/>
    <col min="5" max="7" width="16" customWidth="1"/>
    <col min="8" max="8" width="16" hidden="1" customWidth="1"/>
    <col min="9" max="9" width="4.7109375" customWidth="1"/>
    <col min="11" max="12" width="11.5703125" bestFit="1" customWidth="1"/>
  </cols>
  <sheetData>
    <row r="1" spans="1:12" ht="42" customHeight="1" x14ac:dyDescent="0.25">
      <c r="A1" s="54" t="s">
        <v>5</v>
      </c>
      <c r="B1" s="54"/>
      <c r="C1" s="54"/>
      <c r="D1" s="54"/>
      <c r="E1" s="54"/>
      <c r="F1" s="54"/>
      <c r="G1" s="54"/>
      <c r="H1" s="55"/>
      <c r="K1" s="14"/>
      <c r="L1" s="14"/>
    </row>
    <row r="2" spans="1:12" ht="89.25" customHeight="1" x14ac:dyDescent="0.25">
      <c r="A2" s="2" t="s">
        <v>80</v>
      </c>
      <c r="B2" s="35" t="s">
        <v>0</v>
      </c>
      <c r="C2" s="35" t="s">
        <v>1</v>
      </c>
      <c r="D2" s="35" t="s">
        <v>77</v>
      </c>
      <c r="E2" s="35" t="s">
        <v>78</v>
      </c>
      <c r="F2" s="35" t="s">
        <v>79</v>
      </c>
      <c r="G2" s="35" t="s">
        <v>2</v>
      </c>
      <c r="H2" s="35" t="s">
        <v>3</v>
      </c>
      <c r="I2" s="1"/>
      <c r="K2" s="18"/>
    </row>
    <row r="3" spans="1:12" ht="20.25" customHeight="1" x14ac:dyDescent="0.25">
      <c r="A3" s="20"/>
      <c r="B3" s="21" t="s">
        <v>4</v>
      </c>
      <c r="C3" s="29">
        <f>C4+C7+C10+C13+C16+C32+C50+C60+C73+C98+C116+C171</f>
        <v>306</v>
      </c>
      <c r="D3" s="29"/>
      <c r="E3" s="29"/>
      <c r="F3" s="29">
        <f>F4+F7+F10+F13+F16+F32+F50+F60+F73+F98+F116+F171</f>
        <v>292300</v>
      </c>
      <c r="G3" s="29">
        <f>G4+G7+G10+G13+G16+G32+G50+G60+G73+G98+G116+G171</f>
        <v>3507600</v>
      </c>
      <c r="H3" s="22">
        <v>3414000</v>
      </c>
      <c r="I3" s="14"/>
      <c r="J3" s="18"/>
    </row>
    <row r="4" spans="1:12" x14ac:dyDescent="0.25">
      <c r="A4" s="3"/>
      <c r="B4" s="9" t="s">
        <v>6</v>
      </c>
      <c r="C4" s="23">
        <f>SUM(C5:C6)</f>
        <v>5</v>
      </c>
      <c r="D4" s="23"/>
      <c r="E4" s="23"/>
      <c r="F4" s="23">
        <f t="shared" ref="F4:G4" si="0">SUM(F5:F6)</f>
        <v>12200</v>
      </c>
      <c r="G4" s="23">
        <f t="shared" si="0"/>
        <v>146400</v>
      </c>
      <c r="H4" s="53"/>
    </row>
    <row r="5" spans="1:12" x14ac:dyDescent="0.25">
      <c r="A5" s="32"/>
      <c r="B5" s="19" t="s">
        <v>7</v>
      </c>
      <c r="C5" s="5">
        <v>1</v>
      </c>
      <c r="D5" s="15">
        <v>2.6</v>
      </c>
      <c r="E5" s="16">
        <f>D5*1000</f>
        <v>2600</v>
      </c>
      <c r="F5" s="16">
        <f>E5*C5</f>
        <v>2600</v>
      </c>
      <c r="G5" s="16">
        <f>F5*12</f>
        <v>31200</v>
      </c>
      <c r="H5" s="53"/>
    </row>
    <row r="6" spans="1:12" x14ac:dyDescent="0.25">
      <c r="A6" s="32"/>
      <c r="B6" s="19" t="s">
        <v>8</v>
      </c>
      <c r="C6" s="5">
        <v>4</v>
      </c>
      <c r="D6" s="15">
        <v>2.4</v>
      </c>
      <c r="E6" s="16">
        <f t="shared" ref="E6:E48" si="1">D6*1000</f>
        <v>2400</v>
      </c>
      <c r="F6" s="16">
        <f>E6*C6</f>
        <v>9600</v>
      </c>
      <c r="G6" s="16">
        <f t="shared" ref="G6:G49" si="2">F6*12</f>
        <v>115200</v>
      </c>
      <c r="H6" s="53"/>
    </row>
    <row r="7" spans="1:12" ht="27" customHeight="1" x14ac:dyDescent="0.25">
      <c r="A7" s="3"/>
      <c r="B7" s="9" t="s">
        <v>9</v>
      </c>
      <c r="C7" s="24">
        <f>SUM(C8:C9)</f>
        <v>2</v>
      </c>
      <c r="D7" s="24"/>
      <c r="E7" s="24"/>
      <c r="F7" s="24">
        <f t="shared" ref="F7:G7" si="3">SUM(F8:F9)</f>
        <v>2400</v>
      </c>
      <c r="G7" s="24">
        <f t="shared" si="3"/>
        <v>28800</v>
      </c>
      <c r="H7" s="53"/>
    </row>
    <row r="8" spans="1:12" x14ac:dyDescent="0.25">
      <c r="A8" s="32"/>
      <c r="B8" s="19" t="s">
        <v>10</v>
      </c>
      <c r="C8" s="5">
        <v>1</v>
      </c>
      <c r="D8" s="15">
        <v>1.6</v>
      </c>
      <c r="E8" s="16">
        <f t="shared" si="1"/>
        <v>1600</v>
      </c>
      <c r="F8" s="16">
        <f>E8*C8</f>
        <v>1600</v>
      </c>
      <c r="G8" s="16">
        <f t="shared" si="2"/>
        <v>19200</v>
      </c>
      <c r="H8" s="53"/>
    </row>
    <row r="9" spans="1:12" x14ac:dyDescent="0.25">
      <c r="A9" s="32"/>
      <c r="B9" s="19" t="s">
        <v>11</v>
      </c>
      <c r="C9" s="5">
        <v>1</v>
      </c>
      <c r="D9" s="15">
        <v>0.8</v>
      </c>
      <c r="E9" s="16">
        <f t="shared" si="1"/>
        <v>800</v>
      </c>
      <c r="F9" s="16">
        <f>E9*C9</f>
        <v>800</v>
      </c>
      <c r="G9" s="16">
        <f t="shared" si="2"/>
        <v>9600</v>
      </c>
      <c r="H9" s="53"/>
    </row>
    <row r="10" spans="1:12" ht="48.75" customHeight="1" x14ac:dyDescent="0.25">
      <c r="A10" s="10"/>
      <c r="B10" s="9" t="s">
        <v>12</v>
      </c>
      <c r="C10" s="27">
        <f>SUM(C11:C12)</f>
        <v>3</v>
      </c>
      <c r="D10" s="27"/>
      <c r="E10" s="27"/>
      <c r="F10" s="27">
        <f t="shared" ref="F10:G10" si="4">SUM(F11:F12)</f>
        <v>2900</v>
      </c>
      <c r="G10" s="27">
        <f t="shared" si="4"/>
        <v>34800</v>
      </c>
      <c r="H10" s="53"/>
    </row>
    <row r="11" spans="1:12" x14ac:dyDescent="0.25">
      <c r="A11" s="33"/>
      <c r="B11" s="19" t="s">
        <v>10</v>
      </c>
      <c r="C11" s="5">
        <v>1</v>
      </c>
      <c r="D11" s="15">
        <v>1.6</v>
      </c>
      <c r="E11" s="16">
        <f t="shared" si="1"/>
        <v>1600</v>
      </c>
      <c r="F11" s="16">
        <f>E11*C11</f>
        <v>1600</v>
      </c>
      <c r="G11" s="16">
        <f t="shared" si="2"/>
        <v>19200</v>
      </c>
      <c r="H11" s="53"/>
    </row>
    <row r="12" spans="1:12" x14ac:dyDescent="0.25">
      <c r="A12" s="33"/>
      <c r="B12" s="19" t="s">
        <v>13</v>
      </c>
      <c r="C12" s="5">
        <v>2</v>
      </c>
      <c r="D12" s="15">
        <v>0.65</v>
      </c>
      <c r="E12" s="16">
        <f t="shared" si="1"/>
        <v>650</v>
      </c>
      <c r="F12" s="16">
        <f>E12*C12</f>
        <v>1300</v>
      </c>
      <c r="G12" s="16">
        <f t="shared" si="2"/>
        <v>15600</v>
      </c>
      <c r="H12" s="53"/>
    </row>
    <row r="13" spans="1:12" ht="25.5" x14ac:dyDescent="0.25">
      <c r="A13" s="10"/>
      <c r="B13" s="9" t="s">
        <v>14</v>
      </c>
      <c r="C13" s="27">
        <f>SUM(C14:C15)</f>
        <v>3</v>
      </c>
      <c r="D13" s="27"/>
      <c r="E13" s="27"/>
      <c r="F13" s="27">
        <f t="shared" ref="F13:G13" si="5">SUM(F14:F15)</f>
        <v>3600</v>
      </c>
      <c r="G13" s="27">
        <f t="shared" si="5"/>
        <v>43200</v>
      </c>
      <c r="H13" s="53"/>
    </row>
    <row r="14" spans="1:12" x14ac:dyDescent="0.25">
      <c r="A14" s="33"/>
      <c r="B14" s="19" t="s">
        <v>10</v>
      </c>
      <c r="C14" s="5">
        <v>1</v>
      </c>
      <c r="D14" s="15">
        <v>1.6</v>
      </c>
      <c r="E14" s="16">
        <f t="shared" si="1"/>
        <v>1600</v>
      </c>
      <c r="F14" s="16">
        <f>E14*C14</f>
        <v>1600</v>
      </c>
      <c r="G14" s="16">
        <f t="shared" si="2"/>
        <v>19200</v>
      </c>
      <c r="H14" s="53"/>
    </row>
    <row r="15" spans="1:12" x14ac:dyDescent="0.25">
      <c r="A15" s="33"/>
      <c r="B15" s="19" t="s">
        <v>15</v>
      </c>
      <c r="C15" s="5">
        <v>2</v>
      </c>
      <c r="D15" s="15">
        <v>1</v>
      </c>
      <c r="E15" s="16">
        <f t="shared" si="1"/>
        <v>1000</v>
      </c>
      <c r="F15" s="16">
        <f>E15*C15</f>
        <v>2000</v>
      </c>
      <c r="G15" s="16">
        <f t="shared" si="2"/>
        <v>24000</v>
      </c>
      <c r="H15" s="53"/>
    </row>
    <row r="16" spans="1:12" x14ac:dyDescent="0.25">
      <c r="A16" s="10"/>
      <c r="B16" s="9" t="s">
        <v>16</v>
      </c>
      <c r="C16" s="27">
        <f>C17+C18+C23+C27</f>
        <v>22</v>
      </c>
      <c r="D16" s="27"/>
      <c r="E16" s="27"/>
      <c r="F16" s="27">
        <f t="shared" ref="F16:G16" si="6">F17+F18+F23+F27</f>
        <v>22550</v>
      </c>
      <c r="G16" s="27">
        <f t="shared" si="6"/>
        <v>270600</v>
      </c>
      <c r="H16" s="53"/>
    </row>
    <row r="17" spans="1:8" ht="15.75" x14ac:dyDescent="0.3">
      <c r="A17" s="8"/>
      <c r="B17" s="4" t="s">
        <v>17</v>
      </c>
      <c r="C17" s="5">
        <v>1</v>
      </c>
      <c r="D17" s="15">
        <v>2</v>
      </c>
      <c r="E17" s="16">
        <f t="shared" si="1"/>
        <v>2000</v>
      </c>
      <c r="F17" s="16">
        <f>E17*C17</f>
        <v>2000</v>
      </c>
      <c r="G17" s="16">
        <f t="shared" si="2"/>
        <v>24000</v>
      </c>
      <c r="H17" s="53"/>
    </row>
    <row r="18" spans="1:8" x14ac:dyDescent="0.25">
      <c r="A18" s="12"/>
      <c r="B18" s="13" t="s">
        <v>18</v>
      </c>
      <c r="C18" s="26">
        <f>SUM(C19:C22)</f>
        <v>11</v>
      </c>
      <c r="D18" s="26"/>
      <c r="E18" s="26"/>
      <c r="F18" s="26">
        <f t="shared" ref="F18:G18" si="7">SUM(F19:F22)</f>
        <v>10100</v>
      </c>
      <c r="G18" s="26">
        <f t="shared" si="7"/>
        <v>121200</v>
      </c>
      <c r="H18" s="53"/>
    </row>
    <row r="19" spans="1:8" x14ac:dyDescent="0.25">
      <c r="A19" s="33"/>
      <c r="B19" s="19" t="s">
        <v>10</v>
      </c>
      <c r="C19" s="5">
        <v>1</v>
      </c>
      <c r="D19" s="15">
        <v>1.6</v>
      </c>
      <c r="E19" s="16">
        <f t="shared" si="1"/>
        <v>1600</v>
      </c>
      <c r="F19" s="16">
        <f>E19*C19</f>
        <v>1600</v>
      </c>
      <c r="G19" s="16">
        <f t="shared" si="2"/>
        <v>19200</v>
      </c>
      <c r="H19" s="53"/>
    </row>
    <row r="20" spans="1:8" x14ac:dyDescent="0.25">
      <c r="A20" s="33"/>
      <c r="B20" s="19" t="s">
        <v>15</v>
      </c>
      <c r="C20" s="5">
        <v>4</v>
      </c>
      <c r="D20" s="15">
        <v>1</v>
      </c>
      <c r="E20" s="16">
        <f t="shared" si="1"/>
        <v>1000</v>
      </c>
      <c r="F20" s="16">
        <f>E20*C20</f>
        <v>4000</v>
      </c>
      <c r="G20" s="16">
        <f t="shared" si="2"/>
        <v>48000</v>
      </c>
      <c r="H20" s="53"/>
    </row>
    <row r="21" spans="1:8" x14ac:dyDescent="0.25">
      <c r="A21" s="33"/>
      <c r="B21" s="19" t="s">
        <v>11</v>
      </c>
      <c r="C21" s="5">
        <v>4</v>
      </c>
      <c r="D21" s="15">
        <v>0.8</v>
      </c>
      <c r="E21" s="16">
        <f t="shared" si="1"/>
        <v>800</v>
      </c>
      <c r="F21" s="16">
        <f>E21*C21</f>
        <v>3200</v>
      </c>
      <c r="G21" s="16">
        <f t="shared" si="2"/>
        <v>38400</v>
      </c>
      <c r="H21" s="53"/>
    </row>
    <row r="22" spans="1:8" x14ac:dyDescent="0.25">
      <c r="A22" s="33"/>
      <c r="B22" s="19" t="s">
        <v>13</v>
      </c>
      <c r="C22" s="5">
        <v>2</v>
      </c>
      <c r="D22" s="15">
        <v>0.65</v>
      </c>
      <c r="E22" s="16">
        <f t="shared" si="1"/>
        <v>650</v>
      </c>
      <c r="F22" s="16">
        <f>E22*C22</f>
        <v>1300</v>
      </c>
      <c r="G22" s="16">
        <f t="shared" si="2"/>
        <v>15600</v>
      </c>
      <c r="H22" s="53"/>
    </row>
    <row r="23" spans="1:8" x14ac:dyDescent="0.25">
      <c r="A23" s="12"/>
      <c r="B23" s="13" t="s">
        <v>19</v>
      </c>
      <c r="C23" s="26">
        <f>SUM(C24:C26)</f>
        <v>4</v>
      </c>
      <c r="D23" s="26"/>
      <c r="E23" s="26"/>
      <c r="F23" s="26">
        <f t="shared" ref="F23:G23" si="8">SUM(F24:F26)</f>
        <v>4400</v>
      </c>
      <c r="G23" s="26">
        <f t="shared" si="8"/>
        <v>52800</v>
      </c>
      <c r="H23" s="53"/>
    </row>
    <row r="24" spans="1:8" x14ac:dyDescent="0.25">
      <c r="A24" s="33"/>
      <c r="B24" s="19" t="s">
        <v>10</v>
      </c>
      <c r="C24" s="5">
        <v>1</v>
      </c>
      <c r="D24" s="15">
        <v>1.6</v>
      </c>
      <c r="E24" s="16">
        <f t="shared" si="1"/>
        <v>1600</v>
      </c>
      <c r="F24" s="16">
        <f>E24*C24</f>
        <v>1600</v>
      </c>
      <c r="G24" s="16">
        <f t="shared" si="2"/>
        <v>19200</v>
      </c>
      <c r="H24" s="53"/>
    </row>
    <row r="25" spans="1:8" x14ac:dyDescent="0.25">
      <c r="A25" s="33"/>
      <c r="B25" s="19" t="s">
        <v>15</v>
      </c>
      <c r="C25" s="5">
        <v>2</v>
      </c>
      <c r="D25" s="15">
        <v>1</v>
      </c>
      <c r="E25" s="16">
        <f t="shared" si="1"/>
        <v>1000</v>
      </c>
      <c r="F25" s="16">
        <f>E25*C25</f>
        <v>2000</v>
      </c>
      <c r="G25" s="16">
        <f t="shared" si="2"/>
        <v>24000</v>
      </c>
      <c r="H25" s="53"/>
    </row>
    <row r="26" spans="1:8" x14ac:dyDescent="0.25">
      <c r="A26" s="33"/>
      <c r="B26" s="19" t="s">
        <v>11</v>
      </c>
      <c r="C26" s="5">
        <v>1</v>
      </c>
      <c r="D26" s="15">
        <v>0.8</v>
      </c>
      <c r="E26" s="16">
        <f t="shared" si="1"/>
        <v>800</v>
      </c>
      <c r="F26" s="16">
        <f>E26*C26</f>
        <v>800</v>
      </c>
      <c r="G26" s="16">
        <f t="shared" si="2"/>
        <v>9600</v>
      </c>
      <c r="H26" s="53"/>
    </row>
    <row r="27" spans="1:8" ht="25.5" x14ac:dyDescent="0.25">
      <c r="A27" s="12"/>
      <c r="B27" s="13" t="s">
        <v>20</v>
      </c>
      <c r="C27" s="26">
        <f>SUM(C28:C31)</f>
        <v>6</v>
      </c>
      <c r="D27" s="26"/>
      <c r="E27" s="26"/>
      <c r="F27" s="26">
        <f t="shared" ref="F27:G27" si="9">SUM(F28:F31)</f>
        <v>6050</v>
      </c>
      <c r="G27" s="26">
        <f t="shared" si="9"/>
        <v>72600</v>
      </c>
      <c r="H27" s="53"/>
    </row>
    <row r="28" spans="1:8" x14ac:dyDescent="0.25">
      <c r="A28" s="33"/>
      <c r="B28" s="19" t="s">
        <v>10</v>
      </c>
      <c r="C28" s="5">
        <v>1</v>
      </c>
      <c r="D28" s="15">
        <v>1.6</v>
      </c>
      <c r="E28" s="16">
        <f t="shared" si="1"/>
        <v>1600</v>
      </c>
      <c r="F28" s="16">
        <f>E28*C28</f>
        <v>1600</v>
      </c>
      <c r="G28" s="16">
        <f t="shared" si="2"/>
        <v>19200</v>
      </c>
      <c r="H28" s="53"/>
    </row>
    <row r="29" spans="1:8" x14ac:dyDescent="0.25">
      <c r="A29" s="33"/>
      <c r="B29" s="19" t="s">
        <v>15</v>
      </c>
      <c r="C29" s="5">
        <v>3</v>
      </c>
      <c r="D29" s="15">
        <v>1</v>
      </c>
      <c r="E29" s="16">
        <f t="shared" si="1"/>
        <v>1000</v>
      </c>
      <c r="F29" s="16">
        <f>E29*C29</f>
        <v>3000</v>
      </c>
      <c r="G29" s="16">
        <f t="shared" si="2"/>
        <v>36000</v>
      </c>
      <c r="H29" s="53"/>
    </row>
    <row r="30" spans="1:8" x14ac:dyDescent="0.25">
      <c r="A30" s="33"/>
      <c r="B30" s="19" t="s">
        <v>11</v>
      </c>
      <c r="C30" s="5">
        <v>1</v>
      </c>
      <c r="D30" s="15">
        <v>0.8</v>
      </c>
      <c r="E30" s="16">
        <f t="shared" si="1"/>
        <v>800</v>
      </c>
      <c r="F30" s="16">
        <f>E30*C30</f>
        <v>800</v>
      </c>
      <c r="G30" s="16">
        <f t="shared" si="2"/>
        <v>9600</v>
      </c>
      <c r="H30" s="53"/>
    </row>
    <row r="31" spans="1:8" x14ac:dyDescent="0.25">
      <c r="A31" s="33"/>
      <c r="B31" s="19" t="s">
        <v>13</v>
      </c>
      <c r="C31" s="5">
        <v>1</v>
      </c>
      <c r="D31" s="15">
        <v>0.65</v>
      </c>
      <c r="E31" s="16">
        <f t="shared" si="1"/>
        <v>650</v>
      </c>
      <c r="F31" s="16">
        <f>E31*C31</f>
        <v>650</v>
      </c>
      <c r="G31" s="16">
        <f t="shared" si="2"/>
        <v>7800</v>
      </c>
      <c r="H31" s="53"/>
    </row>
    <row r="32" spans="1:8" ht="25.5" customHeight="1" x14ac:dyDescent="0.25">
      <c r="A32" s="10"/>
      <c r="B32" s="9" t="s">
        <v>21</v>
      </c>
      <c r="C32" s="27">
        <f>C33+C34+C35+C38+C42+C46</f>
        <v>21</v>
      </c>
      <c r="D32" s="27"/>
      <c r="E32" s="27"/>
      <c r="F32" s="27">
        <f>F33+F34+F35+F38+F42+F46</f>
        <v>22450</v>
      </c>
      <c r="G32" s="27">
        <f>G33+G34+G35+G38+G42+G46</f>
        <v>269400</v>
      </c>
      <c r="H32" s="53"/>
    </row>
    <row r="33" spans="1:8" ht="15.75" x14ac:dyDescent="0.3">
      <c r="A33" s="8"/>
      <c r="B33" s="4" t="s">
        <v>17</v>
      </c>
      <c r="C33" s="5">
        <v>1</v>
      </c>
      <c r="D33" s="15">
        <v>2</v>
      </c>
      <c r="E33" s="16">
        <f t="shared" si="1"/>
        <v>2000</v>
      </c>
      <c r="F33" s="16">
        <f>E33*C33</f>
        <v>2000</v>
      </c>
      <c r="G33" s="16">
        <f t="shared" si="2"/>
        <v>24000</v>
      </c>
      <c r="H33" s="53"/>
    </row>
    <row r="34" spans="1:8" ht="30" x14ac:dyDescent="0.3">
      <c r="A34" s="8"/>
      <c r="B34" s="19" t="s">
        <v>22</v>
      </c>
      <c r="C34" s="5">
        <v>1</v>
      </c>
      <c r="D34" s="15">
        <v>1.8</v>
      </c>
      <c r="E34" s="16">
        <f t="shared" si="1"/>
        <v>1800</v>
      </c>
      <c r="F34" s="16">
        <f>E34*C34</f>
        <v>1800</v>
      </c>
      <c r="G34" s="16">
        <f t="shared" si="2"/>
        <v>21600</v>
      </c>
      <c r="H34" s="53"/>
    </row>
    <row r="35" spans="1:8" x14ac:dyDescent="0.25">
      <c r="A35" s="12"/>
      <c r="B35" s="13" t="s">
        <v>23</v>
      </c>
      <c r="C35" s="26">
        <f>SUM(C36:C37)</f>
        <v>3</v>
      </c>
      <c r="D35" s="26"/>
      <c r="E35" s="26"/>
      <c r="F35" s="26">
        <f>SUM(F36:F37)</f>
        <v>2600</v>
      </c>
      <c r="G35" s="26">
        <f>SUM(G36:G37)</f>
        <v>31200</v>
      </c>
      <c r="H35" s="53"/>
    </row>
    <row r="36" spans="1:8" x14ac:dyDescent="0.25">
      <c r="A36" s="33"/>
      <c r="B36" s="19" t="s">
        <v>15</v>
      </c>
      <c r="C36" s="5">
        <v>1</v>
      </c>
      <c r="D36" s="15">
        <v>1</v>
      </c>
      <c r="E36" s="16">
        <f t="shared" si="1"/>
        <v>1000</v>
      </c>
      <c r="F36" s="16">
        <f>E36*C36</f>
        <v>1000</v>
      </c>
      <c r="G36" s="16">
        <f t="shared" si="2"/>
        <v>12000</v>
      </c>
      <c r="H36" s="53"/>
    </row>
    <row r="37" spans="1:8" x14ac:dyDescent="0.25">
      <c r="A37" s="33"/>
      <c r="B37" s="19" t="s">
        <v>11</v>
      </c>
      <c r="C37" s="5">
        <v>2</v>
      </c>
      <c r="D37" s="15">
        <v>0.8</v>
      </c>
      <c r="E37" s="16">
        <f t="shared" si="1"/>
        <v>800</v>
      </c>
      <c r="F37" s="16">
        <f>E37*C37</f>
        <v>1600</v>
      </c>
      <c r="G37" s="16">
        <f t="shared" si="2"/>
        <v>19200</v>
      </c>
      <c r="H37" s="53"/>
    </row>
    <row r="38" spans="1:8" x14ac:dyDescent="0.25">
      <c r="A38" s="12"/>
      <c r="B38" s="13" t="s">
        <v>24</v>
      </c>
      <c r="C38" s="26">
        <f>SUM(C39:C41)</f>
        <v>6</v>
      </c>
      <c r="D38" s="26"/>
      <c r="E38" s="26"/>
      <c r="F38" s="26">
        <f t="shared" ref="F38:G38" si="10">SUM(F39:F41)</f>
        <v>6200</v>
      </c>
      <c r="G38" s="26">
        <f t="shared" si="10"/>
        <v>74400</v>
      </c>
      <c r="H38" s="53"/>
    </row>
    <row r="39" spans="1:8" x14ac:dyDescent="0.25">
      <c r="A39" s="33"/>
      <c r="B39" s="19" t="s">
        <v>10</v>
      </c>
      <c r="C39" s="5">
        <v>1</v>
      </c>
      <c r="D39" s="15">
        <v>1.6</v>
      </c>
      <c r="E39" s="16">
        <f t="shared" si="1"/>
        <v>1600</v>
      </c>
      <c r="F39" s="16">
        <f>E39*C39</f>
        <v>1600</v>
      </c>
      <c r="G39" s="16">
        <f t="shared" si="2"/>
        <v>19200</v>
      </c>
      <c r="H39" s="53"/>
    </row>
    <row r="40" spans="1:8" x14ac:dyDescent="0.25">
      <c r="A40" s="33"/>
      <c r="B40" s="19" t="s">
        <v>15</v>
      </c>
      <c r="C40" s="5">
        <v>3</v>
      </c>
      <c r="D40" s="15">
        <v>1</v>
      </c>
      <c r="E40" s="16">
        <f t="shared" si="1"/>
        <v>1000</v>
      </c>
      <c r="F40" s="16">
        <f>E40*C40</f>
        <v>3000</v>
      </c>
      <c r="G40" s="16">
        <f t="shared" si="2"/>
        <v>36000</v>
      </c>
      <c r="H40" s="53"/>
    </row>
    <row r="41" spans="1:8" x14ac:dyDescent="0.25">
      <c r="A41" s="33"/>
      <c r="B41" s="19" t="s">
        <v>11</v>
      </c>
      <c r="C41" s="5">
        <v>2</v>
      </c>
      <c r="D41" s="15">
        <v>0.8</v>
      </c>
      <c r="E41" s="16">
        <f t="shared" si="1"/>
        <v>800</v>
      </c>
      <c r="F41" s="16">
        <f>E41*C41</f>
        <v>1600</v>
      </c>
      <c r="G41" s="16">
        <f t="shared" si="2"/>
        <v>19200</v>
      </c>
      <c r="H41" s="53"/>
    </row>
    <row r="42" spans="1:8" ht="25.5" x14ac:dyDescent="0.25">
      <c r="A42" s="12"/>
      <c r="B42" s="13" t="s">
        <v>25</v>
      </c>
      <c r="C42" s="26">
        <f>SUM(C43:C45)</f>
        <v>5</v>
      </c>
      <c r="D42" s="26"/>
      <c r="E42" s="26"/>
      <c r="F42" s="26">
        <f t="shared" ref="F42:G42" si="11">SUM(F43:F45)</f>
        <v>5200</v>
      </c>
      <c r="G42" s="26">
        <f t="shared" si="11"/>
        <v>62400</v>
      </c>
      <c r="H42" s="53"/>
    </row>
    <row r="43" spans="1:8" x14ac:dyDescent="0.25">
      <c r="A43" s="33"/>
      <c r="B43" s="19" t="s">
        <v>10</v>
      </c>
      <c r="C43" s="5">
        <v>1</v>
      </c>
      <c r="D43" s="15">
        <v>1.6</v>
      </c>
      <c r="E43" s="16">
        <f t="shared" si="1"/>
        <v>1600</v>
      </c>
      <c r="F43" s="16">
        <f>E43*C43</f>
        <v>1600</v>
      </c>
      <c r="G43" s="16">
        <f t="shared" si="2"/>
        <v>19200</v>
      </c>
      <c r="H43" s="53"/>
    </row>
    <row r="44" spans="1:8" x14ac:dyDescent="0.25">
      <c r="A44" s="33"/>
      <c r="B44" s="19" t="s">
        <v>15</v>
      </c>
      <c r="C44" s="5">
        <v>2</v>
      </c>
      <c r="D44" s="15">
        <v>1</v>
      </c>
      <c r="E44" s="16">
        <f t="shared" si="1"/>
        <v>1000</v>
      </c>
      <c r="F44" s="16">
        <f>E44*C44</f>
        <v>2000</v>
      </c>
      <c r="G44" s="16">
        <f t="shared" si="2"/>
        <v>24000</v>
      </c>
      <c r="H44" s="53"/>
    </row>
    <row r="45" spans="1:8" x14ac:dyDescent="0.25">
      <c r="A45" s="33"/>
      <c r="B45" s="19" t="s">
        <v>11</v>
      </c>
      <c r="C45" s="5">
        <v>2</v>
      </c>
      <c r="D45" s="34">
        <v>0.8</v>
      </c>
      <c r="E45" s="16">
        <f>D45*1000</f>
        <v>800</v>
      </c>
      <c r="F45" s="16">
        <f>E45*C45</f>
        <v>1600</v>
      </c>
      <c r="G45" s="16">
        <f t="shared" si="2"/>
        <v>19200</v>
      </c>
      <c r="H45" s="53"/>
    </row>
    <row r="46" spans="1:8" x14ac:dyDescent="0.25">
      <c r="A46" s="12"/>
      <c r="B46" s="13" t="s">
        <v>26</v>
      </c>
      <c r="C46" s="26">
        <f>SUM(C47:C49)</f>
        <v>5</v>
      </c>
      <c r="D46" s="26"/>
      <c r="E46" s="26"/>
      <c r="F46" s="26">
        <f t="shared" ref="F46:G46" si="12">SUM(F47:F49)</f>
        <v>4650</v>
      </c>
      <c r="G46" s="26">
        <f t="shared" si="12"/>
        <v>55800</v>
      </c>
      <c r="H46" s="53"/>
    </row>
    <row r="47" spans="1:8" x14ac:dyDescent="0.25">
      <c r="A47" s="33"/>
      <c r="B47" s="19" t="s">
        <v>10</v>
      </c>
      <c r="C47" s="5">
        <v>1</v>
      </c>
      <c r="D47" s="15">
        <v>1.6</v>
      </c>
      <c r="E47" s="16">
        <f t="shared" si="1"/>
        <v>1600</v>
      </c>
      <c r="F47" s="16">
        <f>E47*C47</f>
        <v>1600</v>
      </c>
      <c r="G47" s="16">
        <f t="shared" si="2"/>
        <v>19200</v>
      </c>
      <c r="H47" s="53"/>
    </row>
    <row r="48" spans="1:8" x14ac:dyDescent="0.25">
      <c r="A48" s="33"/>
      <c r="B48" s="19" t="s">
        <v>11</v>
      </c>
      <c r="C48" s="5">
        <v>3</v>
      </c>
      <c r="D48" s="15">
        <v>0.8</v>
      </c>
      <c r="E48" s="16">
        <f t="shared" si="1"/>
        <v>800</v>
      </c>
      <c r="F48" s="16">
        <f>E48*C48</f>
        <v>2400</v>
      </c>
      <c r="G48" s="16">
        <f t="shared" si="2"/>
        <v>28800</v>
      </c>
      <c r="H48" s="53"/>
    </row>
    <row r="49" spans="1:8" x14ac:dyDescent="0.25">
      <c r="A49" s="33"/>
      <c r="B49" s="19" t="s">
        <v>13</v>
      </c>
      <c r="C49" s="5">
        <v>1</v>
      </c>
      <c r="D49" s="15">
        <v>0.65</v>
      </c>
      <c r="E49" s="16">
        <f t="shared" ref="E49:E84" si="13">D49*1000</f>
        <v>650</v>
      </c>
      <c r="F49" s="16">
        <f>E49*C49</f>
        <v>650</v>
      </c>
      <c r="G49" s="16">
        <f t="shared" si="2"/>
        <v>7800</v>
      </c>
      <c r="H49" s="53"/>
    </row>
    <row r="50" spans="1:8" ht="25.5" x14ac:dyDescent="0.25">
      <c r="A50" s="10"/>
      <c r="B50" s="9" t="s">
        <v>27</v>
      </c>
      <c r="C50" s="28">
        <f>C51+C52+C56</f>
        <v>13</v>
      </c>
      <c r="D50" s="28"/>
      <c r="E50" s="28"/>
      <c r="F50" s="28">
        <f t="shared" ref="F50:G50" si="14">F51+F52+F56</f>
        <v>14200</v>
      </c>
      <c r="G50" s="28">
        <f t="shared" si="14"/>
        <v>170400</v>
      </c>
      <c r="H50" s="53"/>
    </row>
    <row r="51" spans="1:8" ht="15.75" x14ac:dyDescent="0.3">
      <c r="A51" s="8"/>
      <c r="B51" s="4" t="s">
        <v>17</v>
      </c>
      <c r="C51" s="5">
        <v>1</v>
      </c>
      <c r="D51" s="15">
        <v>2</v>
      </c>
      <c r="E51" s="16">
        <f t="shared" si="13"/>
        <v>2000</v>
      </c>
      <c r="F51" s="16">
        <f>E51*C51</f>
        <v>2000</v>
      </c>
      <c r="G51" s="16">
        <f t="shared" ref="G51:G86" si="15">F51*12</f>
        <v>24000</v>
      </c>
      <c r="H51" s="53"/>
    </row>
    <row r="52" spans="1:8" x14ac:dyDescent="0.25">
      <c r="A52" s="12"/>
      <c r="B52" s="13" t="s">
        <v>28</v>
      </c>
      <c r="C52" s="28">
        <f>SUM(C53:C55)</f>
        <v>6</v>
      </c>
      <c r="D52" s="28"/>
      <c r="E52" s="28"/>
      <c r="F52" s="28">
        <f t="shared" ref="F52:G52" si="16">SUM(F53:F55)</f>
        <v>6200</v>
      </c>
      <c r="G52" s="28">
        <f t="shared" si="16"/>
        <v>74400</v>
      </c>
      <c r="H52" s="53"/>
    </row>
    <row r="53" spans="1:8" x14ac:dyDescent="0.25">
      <c r="A53" s="33"/>
      <c r="B53" s="19" t="s">
        <v>10</v>
      </c>
      <c r="C53" s="5">
        <v>1</v>
      </c>
      <c r="D53" s="15">
        <v>1.6</v>
      </c>
      <c r="E53" s="16">
        <f t="shared" si="13"/>
        <v>1600</v>
      </c>
      <c r="F53" s="16">
        <f>E53*C53</f>
        <v>1600</v>
      </c>
      <c r="G53" s="16">
        <f t="shared" si="15"/>
        <v>19200</v>
      </c>
      <c r="H53" s="53"/>
    </row>
    <row r="54" spans="1:8" x14ac:dyDescent="0.25">
      <c r="A54" s="33"/>
      <c r="B54" s="19" t="s">
        <v>15</v>
      </c>
      <c r="C54" s="5">
        <v>3</v>
      </c>
      <c r="D54" s="15">
        <v>1</v>
      </c>
      <c r="E54" s="16">
        <f t="shared" si="13"/>
        <v>1000</v>
      </c>
      <c r="F54" s="16">
        <f>E54*C54</f>
        <v>3000</v>
      </c>
      <c r="G54" s="16">
        <f t="shared" si="15"/>
        <v>36000</v>
      </c>
      <c r="H54" s="53"/>
    </row>
    <row r="55" spans="1:8" x14ac:dyDescent="0.25">
      <c r="A55" s="33"/>
      <c r="B55" s="19" t="s">
        <v>11</v>
      </c>
      <c r="C55" s="5">
        <v>2</v>
      </c>
      <c r="D55" s="34">
        <v>0.8</v>
      </c>
      <c r="E55" s="16">
        <f>D55*1000</f>
        <v>800</v>
      </c>
      <c r="F55" s="16">
        <f>E55*C55</f>
        <v>1600</v>
      </c>
      <c r="G55" s="16">
        <f t="shared" si="15"/>
        <v>19200</v>
      </c>
      <c r="H55" s="53"/>
    </row>
    <row r="56" spans="1:8" x14ac:dyDescent="0.25">
      <c r="A56" s="12"/>
      <c r="B56" s="13" t="s">
        <v>29</v>
      </c>
      <c r="C56" s="28">
        <f>SUM(C57:C59)</f>
        <v>6</v>
      </c>
      <c r="D56" s="28"/>
      <c r="E56" s="28"/>
      <c r="F56" s="28">
        <f t="shared" ref="F56:G56" si="17">SUM(F57:F59)</f>
        <v>6000</v>
      </c>
      <c r="G56" s="28">
        <f t="shared" si="17"/>
        <v>72000</v>
      </c>
      <c r="H56" s="53"/>
    </row>
    <row r="57" spans="1:8" x14ac:dyDescent="0.25">
      <c r="A57" s="33"/>
      <c r="B57" s="19" t="s">
        <v>10</v>
      </c>
      <c r="C57" s="5">
        <v>1</v>
      </c>
      <c r="D57" s="15">
        <v>1.6</v>
      </c>
      <c r="E57" s="16">
        <f t="shared" si="13"/>
        <v>1600</v>
      </c>
      <c r="F57" s="16">
        <f>E57*C57</f>
        <v>1600</v>
      </c>
      <c r="G57" s="16">
        <f t="shared" si="15"/>
        <v>19200</v>
      </c>
      <c r="H57" s="53"/>
    </row>
    <row r="58" spans="1:8" x14ac:dyDescent="0.25">
      <c r="A58" s="33"/>
      <c r="B58" s="19" t="s">
        <v>15</v>
      </c>
      <c r="C58" s="5">
        <v>2</v>
      </c>
      <c r="D58" s="15">
        <v>1</v>
      </c>
      <c r="E58" s="16">
        <f t="shared" si="13"/>
        <v>1000</v>
      </c>
      <c r="F58" s="16">
        <f>E58*C58</f>
        <v>2000</v>
      </c>
      <c r="G58" s="16">
        <f t="shared" si="15"/>
        <v>24000</v>
      </c>
      <c r="H58" s="53"/>
    </row>
    <row r="59" spans="1:8" x14ac:dyDescent="0.25">
      <c r="A59" s="33"/>
      <c r="B59" s="19" t="s">
        <v>11</v>
      </c>
      <c r="C59" s="5">
        <v>3</v>
      </c>
      <c r="D59" s="15">
        <v>0.8</v>
      </c>
      <c r="E59" s="16">
        <f t="shared" si="13"/>
        <v>800</v>
      </c>
      <c r="F59" s="16">
        <f>E59*C59</f>
        <v>2400</v>
      </c>
      <c r="G59" s="16">
        <f t="shared" si="15"/>
        <v>28800</v>
      </c>
      <c r="H59" s="53"/>
    </row>
    <row r="60" spans="1:8" ht="25.5" x14ac:dyDescent="0.25">
      <c r="A60" s="10"/>
      <c r="B60" s="9" t="s">
        <v>30</v>
      </c>
      <c r="C60" s="28">
        <f>C61+C62+C66+C69</f>
        <v>21</v>
      </c>
      <c r="D60" s="28"/>
      <c r="E60" s="28"/>
      <c r="F60" s="28">
        <f t="shared" ref="F60:G60" si="18">F61+F62+F66+F69</f>
        <v>20300</v>
      </c>
      <c r="G60" s="28">
        <f t="shared" si="18"/>
        <v>243600</v>
      </c>
      <c r="H60" s="53"/>
    </row>
    <row r="61" spans="1:8" ht="15.75" x14ac:dyDescent="0.3">
      <c r="A61" s="8"/>
      <c r="B61" s="4" t="s">
        <v>17</v>
      </c>
      <c r="C61" s="5">
        <v>1</v>
      </c>
      <c r="D61" s="15">
        <v>2</v>
      </c>
      <c r="E61" s="16">
        <f t="shared" si="13"/>
        <v>2000</v>
      </c>
      <c r="F61" s="16">
        <f>E61*C61</f>
        <v>2000</v>
      </c>
      <c r="G61" s="16">
        <f t="shared" si="15"/>
        <v>24000</v>
      </c>
      <c r="H61" s="53"/>
    </row>
    <row r="62" spans="1:8" x14ac:dyDescent="0.25">
      <c r="A62" s="12"/>
      <c r="B62" s="13" t="s">
        <v>31</v>
      </c>
      <c r="C62" s="26">
        <f>SUM(C63:C65)</f>
        <v>10</v>
      </c>
      <c r="D62" s="26"/>
      <c r="E62" s="26"/>
      <c r="F62" s="26">
        <f t="shared" ref="F62:G62" si="19">SUM(F63:F65)</f>
        <v>8150</v>
      </c>
      <c r="G62" s="26">
        <f t="shared" si="19"/>
        <v>97800</v>
      </c>
      <c r="H62" s="53"/>
    </row>
    <row r="63" spans="1:8" x14ac:dyDescent="0.25">
      <c r="A63" s="33"/>
      <c r="B63" s="19" t="s">
        <v>10</v>
      </c>
      <c r="C63" s="5">
        <v>1</v>
      </c>
      <c r="D63" s="15">
        <v>1.6</v>
      </c>
      <c r="E63" s="16">
        <f t="shared" si="13"/>
        <v>1600</v>
      </c>
      <c r="F63" s="16">
        <f>E63*C63</f>
        <v>1600</v>
      </c>
      <c r="G63" s="16">
        <f t="shared" si="15"/>
        <v>19200</v>
      </c>
      <c r="H63" s="53"/>
    </row>
    <row r="64" spans="1:8" x14ac:dyDescent="0.25">
      <c r="A64" s="33"/>
      <c r="B64" s="19" t="s">
        <v>15</v>
      </c>
      <c r="C64" s="5">
        <v>2</v>
      </c>
      <c r="D64" s="15">
        <v>1</v>
      </c>
      <c r="E64" s="16">
        <f t="shared" si="13"/>
        <v>1000</v>
      </c>
      <c r="F64" s="16">
        <f>E64*C64</f>
        <v>2000</v>
      </c>
      <c r="G64" s="16">
        <f t="shared" si="15"/>
        <v>24000</v>
      </c>
      <c r="H64" s="53"/>
    </row>
    <row r="65" spans="1:8" x14ac:dyDescent="0.25">
      <c r="A65" s="33"/>
      <c r="B65" s="19" t="s">
        <v>13</v>
      </c>
      <c r="C65" s="5">
        <v>7</v>
      </c>
      <c r="D65" s="15">
        <v>0.65</v>
      </c>
      <c r="E65" s="16">
        <f t="shared" si="13"/>
        <v>650</v>
      </c>
      <c r="F65" s="16">
        <f>E65*C65</f>
        <v>4550</v>
      </c>
      <c r="G65" s="16">
        <f t="shared" si="15"/>
        <v>54600</v>
      </c>
      <c r="H65" s="53"/>
    </row>
    <row r="66" spans="1:8" ht="25.5" x14ac:dyDescent="0.25">
      <c r="A66" s="12"/>
      <c r="B66" s="13" t="s">
        <v>32</v>
      </c>
      <c r="C66" s="26">
        <f>SUM(C67:C68)</f>
        <v>5</v>
      </c>
      <c r="D66" s="26"/>
      <c r="E66" s="26"/>
      <c r="F66" s="26">
        <f t="shared" ref="F66:G66" si="20">SUM(F67:F68)</f>
        <v>5600</v>
      </c>
      <c r="G66" s="26">
        <f t="shared" si="20"/>
        <v>67200</v>
      </c>
      <c r="H66" s="53"/>
    </row>
    <row r="67" spans="1:8" x14ac:dyDescent="0.25">
      <c r="A67" s="33"/>
      <c r="B67" s="19" t="s">
        <v>10</v>
      </c>
      <c r="C67" s="5">
        <v>1</v>
      </c>
      <c r="D67" s="15">
        <v>1.6</v>
      </c>
      <c r="E67" s="16">
        <f t="shared" si="13"/>
        <v>1600</v>
      </c>
      <c r="F67" s="16">
        <f>E67*C67</f>
        <v>1600</v>
      </c>
      <c r="G67" s="16">
        <f t="shared" si="15"/>
        <v>19200</v>
      </c>
      <c r="H67" s="53"/>
    </row>
    <row r="68" spans="1:8" x14ac:dyDescent="0.25">
      <c r="A68" s="33"/>
      <c r="B68" s="19" t="s">
        <v>15</v>
      </c>
      <c r="C68" s="5">
        <v>4</v>
      </c>
      <c r="D68" s="34">
        <v>1</v>
      </c>
      <c r="E68" s="16">
        <f>D68*1000</f>
        <v>1000</v>
      </c>
      <c r="F68" s="16">
        <f>E68*C68</f>
        <v>4000</v>
      </c>
      <c r="G68" s="16">
        <f t="shared" si="15"/>
        <v>48000</v>
      </c>
      <c r="H68" s="53"/>
    </row>
    <row r="69" spans="1:8" x14ac:dyDescent="0.25">
      <c r="A69" s="12"/>
      <c r="B69" s="13" t="s">
        <v>33</v>
      </c>
      <c r="C69" s="26">
        <f>SUM(C70:C72)</f>
        <v>5</v>
      </c>
      <c r="D69" s="26"/>
      <c r="E69" s="26"/>
      <c r="F69" s="26">
        <f t="shared" ref="F69:G69" si="21">SUM(F70:F72)</f>
        <v>4550</v>
      </c>
      <c r="G69" s="26">
        <f t="shared" si="21"/>
        <v>54600</v>
      </c>
      <c r="H69" s="53"/>
    </row>
    <row r="70" spans="1:8" x14ac:dyDescent="0.25">
      <c r="A70" s="33"/>
      <c r="B70" s="19" t="s">
        <v>10</v>
      </c>
      <c r="C70" s="5">
        <v>1</v>
      </c>
      <c r="D70" s="15">
        <v>1.6</v>
      </c>
      <c r="E70" s="16">
        <f t="shared" si="13"/>
        <v>1600</v>
      </c>
      <c r="F70" s="16">
        <f>E70*C70</f>
        <v>1600</v>
      </c>
      <c r="G70" s="16">
        <f t="shared" si="15"/>
        <v>19200</v>
      </c>
      <c r="H70" s="53"/>
    </row>
    <row r="71" spans="1:8" x14ac:dyDescent="0.25">
      <c r="A71" s="33"/>
      <c r="B71" s="19" t="s">
        <v>15</v>
      </c>
      <c r="C71" s="5">
        <v>1</v>
      </c>
      <c r="D71" s="15">
        <v>1</v>
      </c>
      <c r="E71" s="16">
        <f t="shared" si="13"/>
        <v>1000</v>
      </c>
      <c r="F71" s="16">
        <f>E71*C71</f>
        <v>1000</v>
      </c>
      <c r="G71" s="16">
        <f t="shared" si="15"/>
        <v>12000</v>
      </c>
      <c r="H71" s="53"/>
    </row>
    <row r="72" spans="1:8" x14ac:dyDescent="0.25">
      <c r="A72" s="33"/>
      <c r="B72" s="19" t="s">
        <v>13</v>
      </c>
      <c r="C72" s="5">
        <v>3</v>
      </c>
      <c r="D72" s="15">
        <v>0.65</v>
      </c>
      <c r="E72" s="16">
        <f t="shared" si="13"/>
        <v>650</v>
      </c>
      <c r="F72" s="16">
        <f>E72*C72</f>
        <v>1950</v>
      </c>
      <c r="G72" s="16">
        <f t="shared" si="15"/>
        <v>23400</v>
      </c>
      <c r="H72" s="53"/>
    </row>
    <row r="73" spans="1:8" x14ac:dyDescent="0.25">
      <c r="A73" s="10"/>
      <c r="B73" s="9" t="s">
        <v>34</v>
      </c>
      <c r="C73" s="27">
        <f>C74+C75+C80+C85+C90+C94</f>
        <v>38</v>
      </c>
      <c r="D73" s="27"/>
      <c r="E73" s="27"/>
      <c r="F73" s="27">
        <f t="shared" ref="F73:G73" si="22">F74+F75+F80+F85+F90+F94</f>
        <v>35050</v>
      </c>
      <c r="G73" s="27">
        <f t="shared" si="22"/>
        <v>420600</v>
      </c>
      <c r="H73" s="53"/>
    </row>
    <row r="74" spans="1:8" ht="15.75" x14ac:dyDescent="0.3">
      <c r="A74" s="8"/>
      <c r="B74" s="4" t="s">
        <v>17</v>
      </c>
      <c r="C74" s="5">
        <v>1</v>
      </c>
      <c r="D74" s="15">
        <v>2</v>
      </c>
      <c r="E74" s="16">
        <f t="shared" si="13"/>
        <v>2000</v>
      </c>
      <c r="F74" s="16">
        <f>E74*C74</f>
        <v>2000</v>
      </c>
      <c r="G74" s="16">
        <f t="shared" si="15"/>
        <v>24000</v>
      </c>
      <c r="H74" s="53"/>
    </row>
    <row r="75" spans="1:8" ht="38.25" x14ac:dyDescent="0.25">
      <c r="A75" s="12"/>
      <c r="B75" s="13" t="s">
        <v>35</v>
      </c>
      <c r="C75" s="26">
        <f>SUM(C76:C79)</f>
        <v>7</v>
      </c>
      <c r="D75" s="26"/>
      <c r="E75" s="26"/>
      <c r="F75" s="26">
        <f t="shared" ref="F75:G75" si="23">SUM(F76:F79)</f>
        <v>6150</v>
      </c>
      <c r="G75" s="26">
        <f t="shared" si="23"/>
        <v>73800</v>
      </c>
      <c r="H75" s="53"/>
    </row>
    <row r="76" spans="1:8" x14ac:dyDescent="0.25">
      <c r="A76" s="33"/>
      <c r="B76" s="19" t="s">
        <v>10</v>
      </c>
      <c r="C76" s="5">
        <v>1</v>
      </c>
      <c r="D76" s="15">
        <v>1.6</v>
      </c>
      <c r="E76" s="16">
        <f t="shared" si="13"/>
        <v>1600</v>
      </c>
      <c r="F76" s="16">
        <f>E76*C76</f>
        <v>1600</v>
      </c>
      <c r="G76" s="16">
        <f t="shared" si="15"/>
        <v>19200</v>
      </c>
      <c r="H76" s="53"/>
    </row>
    <row r="77" spans="1:8" x14ac:dyDescent="0.25">
      <c r="A77" s="33"/>
      <c r="B77" s="19" t="s">
        <v>15</v>
      </c>
      <c r="C77" s="5">
        <v>1</v>
      </c>
      <c r="D77" s="15">
        <v>1</v>
      </c>
      <c r="E77" s="16">
        <f t="shared" si="13"/>
        <v>1000</v>
      </c>
      <c r="F77" s="16">
        <f>E77*C77</f>
        <v>1000</v>
      </c>
      <c r="G77" s="16">
        <f t="shared" si="15"/>
        <v>12000</v>
      </c>
      <c r="H77" s="53"/>
    </row>
    <row r="78" spans="1:8" x14ac:dyDescent="0.25">
      <c r="A78" s="33"/>
      <c r="B78" s="19" t="s">
        <v>11</v>
      </c>
      <c r="C78" s="5">
        <v>2</v>
      </c>
      <c r="D78" s="15">
        <v>0.8</v>
      </c>
      <c r="E78" s="16">
        <f t="shared" si="13"/>
        <v>800</v>
      </c>
      <c r="F78" s="16">
        <f>E78*C78</f>
        <v>1600</v>
      </c>
      <c r="G78" s="16">
        <f t="shared" si="15"/>
        <v>19200</v>
      </c>
      <c r="H78" s="53"/>
    </row>
    <row r="79" spans="1:8" x14ac:dyDescent="0.25">
      <c r="A79" s="33"/>
      <c r="B79" s="19" t="s">
        <v>13</v>
      </c>
      <c r="C79" s="5">
        <v>3</v>
      </c>
      <c r="D79" s="15">
        <v>0.65</v>
      </c>
      <c r="E79" s="16">
        <f t="shared" si="13"/>
        <v>650</v>
      </c>
      <c r="F79" s="16">
        <f>E79*C79</f>
        <v>1950</v>
      </c>
      <c r="G79" s="16">
        <f t="shared" si="15"/>
        <v>23400</v>
      </c>
      <c r="H79" s="53"/>
    </row>
    <row r="80" spans="1:8" ht="51" x14ac:dyDescent="0.25">
      <c r="A80" s="12"/>
      <c r="B80" s="13" t="s">
        <v>36</v>
      </c>
      <c r="C80" s="26">
        <f>SUM(C81:C84)</f>
        <v>10</v>
      </c>
      <c r="D80" s="26"/>
      <c r="E80" s="26"/>
      <c r="F80" s="26">
        <f t="shared" ref="F80:G80" si="24">SUM(F81:F84)</f>
        <v>8750</v>
      </c>
      <c r="G80" s="26">
        <f t="shared" si="24"/>
        <v>105000</v>
      </c>
      <c r="H80" s="53"/>
    </row>
    <row r="81" spans="1:8" x14ac:dyDescent="0.25">
      <c r="A81" s="33"/>
      <c r="B81" s="19" t="s">
        <v>10</v>
      </c>
      <c r="C81" s="5">
        <v>1</v>
      </c>
      <c r="D81" s="15">
        <v>1.6</v>
      </c>
      <c r="E81" s="16">
        <f t="shared" si="13"/>
        <v>1600</v>
      </c>
      <c r="F81" s="16">
        <f>E81*C81</f>
        <v>1600</v>
      </c>
      <c r="G81" s="16">
        <f t="shared" si="15"/>
        <v>19200</v>
      </c>
      <c r="H81" s="53"/>
    </row>
    <row r="82" spans="1:8" x14ac:dyDescent="0.25">
      <c r="A82" s="33"/>
      <c r="B82" s="19" t="s">
        <v>15</v>
      </c>
      <c r="C82" s="5">
        <v>2</v>
      </c>
      <c r="D82" s="15">
        <v>1</v>
      </c>
      <c r="E82" s="16">
        <f t="shared" si="13"/>
        <v>1000</v>
      </c>
      <c r="F82" s="16">
        <f>E82*C82</f>
        <v>2000</v>
      </c>
      <c r="G82" s="16">
        <f t="shared" si="15"/>
        <v>24000</v>
      </c>
      <c r="H82" s="53"/>
    </row>
    <row r="83" spans="1:8" x14ac:dyDescent="0.25">
      <c r="A83" s="33"/>
      <c r="B83" s="19" t="s">
        <v>11</v>
      </c>
      <c r="C83" s="5">
        <v>4</v>
      </c>
      <c r="D83" s="15">
        <v>0.8</v>
      </c>
      <c r="E83" s="16">
        <f t="shared" si="13"/>
        <v>800</v>
      </c>
      <c r="F83" s="16">
        <f>E83*C83</f>
        <v>3200</v>
      </c>
      <c r="G83" s="16">
        <f t="shared" si="15"/>
        <v>38400</v>
      </c>
      <c r="H83" s="53"/>
    </row>
    <row r="84" spans="1:8" x14ac:dyDescent="0.25">
      <c r="A84" s="33"/>
      <c r="B84" s="19" t="s">
        <v>13</v>
      </c>
      <c r="C84" s="5">
        <v>3</v>
      </c>
      <c r="D84" s="15">
        <v>0.65</v>
      </c>
      <c r="E84" s="16">
        <f t="shared" si="13"/>
        <v>650</v>
      </c>
      <c r="F84" s="16">
        <f>E84*C84</f>
        <v>1950</v>
      </c>
      <c r="G84" s="16">
        <f t="shared" si="15"/>
        <v>23400</v>
      </c>
      <c r="H84" s="53"/>
    </row>
    <row r="85" spans="1:8" ht="38.25" x14ac:dyDescent="0.25">
      <c r="A85" s="12"/>
      <c r="B85" s="13" t="s">
        <v>73</v>
      </c>
      <c r="C85" s="26">
        <f>SUM(C86:C89)</f>
        <v>9</v>
      </c>
      <c r="D85" s="26"/>
      <c r="E85" s="26"/>
      <c r="F85" s="26">
        <f t="shared" ref="F85:G85" si="25">SUM(F86:F89)</f>
        <v>7800</v>
      </c>
      <c r="G85" s="26">
        <f t="shared" si="25"/>
        <v>93600</v>
      </c>
      <c r="H85" s="53"/>
    </row>
    <row r="86" spans="1:8" x14ac:dyDescent="0.25">
      <c r="A86" s="33"/>
      <c r="B86" s="19" t="s">
        <v>10</v>
      </c>
      <c r="C86" s="5">
        <v>1</v>
      </c>
      <c r="D86" s="15">
        <v>1.6</v>
      </c>
      <c r="E86" s="16">
        <f t="shared" ref="E86:E123" si="26">D86*1000</f>
        <v>1600</v>
      </c>
      <c r="F86" s="16">
        <v>1600</v>
      </c>
      <c r="G86" s="16">
        <f t="shared" si="15"/>
        <v>19200</v>
      </c>
      <c r="H86" s="53"/>
    </row>
    <row r="87" spans="1:8" x14ac:dyDescent="0.25">
      <c r="A87" s="33"/>
      <c r="B87" s="19" t="s">
        <v>15</v>
      </c>
      <c r="C87" s="5">
        <v>2</v>
      </c>
      <c r="D87" s="15">
        <v>1</v>
      </c>
      <c r="E87" s="16">
        <f t="shared" si="26"/>
        <v>1000</v>
      </c>
      <c r="F87" s="16">
        <f>E87*C87</f>
        <v>2000</v>
      </c>
      <c r="G87" s="16">
        <f t="shared" ref="G87:G125" si="27">F87*12</f>
        <v>24000</v>
      </c>
      <c r="H87" s="53"/>
    </row>
    <row r="88" spans="1:8" x14ac:dyDescent="0.25">
      <c r="A88" s="33"/>
      <c r="B88" s="19" t="s">
        <v>11</v>
      </c>
      <c r="C88" s="5">
        <v>2</v>
      </c>
      <c r="D88" s="15">
        <v>0.8</v>
      </c>
      <c r="E88" s="16">
        <f t="shared" si="26"/>
        <v>800</v>
      </c>
      <c r="F88" s="16">
        <f>E88*C88</f>
        <v>1600</v>
      </c>
      <c r="G88" s="16">
        <f t="shared" si="27"/>
        <v>19200</v>
      </c>
      <c r="H88" s="53"/>
    </row>
    <row r="89" spans="1:8" x14ac:dyDescent="0.25">
      <c r="A89" s="33"/>
      <c r="B89" s="19" t="s">
        <v>13</v>
      </c>
      <c r="C89" s="5">
        <v>4</v>
      </c>
      <c r="D89" s="34">
        <v>0.65</v>
      </c>
      <c r="E89" s="16">
        <f>D89*1000</f>
        <v>650</v>
      </c>
      <c r="F89" s="16">
        <f>E89*C89</f>
        <v>2600</v>
      </c>
      <c r="G89" s="16">
        <f t="shared" si="27"/>
        <v>31200</v>
      </c>
      <c r="H89" s="53"/>
    </row>
    <row r="90" spans="1:8" ht="25.5" x14ac:dyDescent="0.25">
      <c r="A90" s="12"/>
      <c r="B90" s="13" t="s">
        <v>37</v>
      </c>
      <c r="C90" s="26">
        <f>SUM(C91:C93)</f>
        <v>6</v>
      </c>
      <c r="D90" s="26"/>
      <c r="E90" s="26"/>
      <c r="F90" s="26">
        <f t="shared" ref="F90:G90" si="28">SUM(F91:F93)</f>
        <v>6000</v>
      </c>
      <c r="G90" s="26">
        <f t="shared" si="28"/>
        <v>72000</v>
      </c>
      <c r="H90" s="53"/>
    </row>
    <row r="91" spans="1:8" x14ac:dyDescent="0.25">
      <c r="A91" s="33"/>
      <c r="B91" s="19" t="s">
        <v>10</v>
      </c>
      <c r="C91" s="5">
        <v>1</v>
      </c>
      <c r="D91" s="15">
        <v>1.6</v>
      </c>
      <c r="E91" s="16">
        <f t="shared" si="26"/>
        <v>1600</v>
      </c>
      <c r="F91" s="16">
        <f>E91*C91</f>
        <v>1600</v>
      </c>
      <c r="G91" s="16">
        <f t="shared" si="27"/>
        <v>19200</v>
      </c>
      <c r="H91" s="53"/>
    </row>
    <row r="92" spans="1:8" x14ac:dyDescent="0.25">
      <c r="A92" s="33"/>
      <c r="B92" s="19" t="s">
        <v>15</v>
      </c>
      <c r="C92" s="5">
        <v>2</v>
      </c>
      <c r="D92" s="15">
        <v>1</v>
      </c>
      <c r="E92" s="16">
        <f t="shared" si="26"/>
        <v>1000</v>
      </c>
      <c r="F92" s="16">
        <f>E92*C92</f>
        <v>2000</v>
      </c>
      <c r="G92" s="16">
        <f t="shared" si="27"/>
        <v>24000</v>
      </c>
      <c r="H92" s="53"/>
    </row>
    <row r="93" spans="1:8" x14ac:dyDescent="0.25">
      <c r="A93" s="33"/>
      <c r="B93" s="19" t="s">
        <v>11</v>
      </c>
      <c r="C93" s="5">
        <v>3</v>
      </c>
      <c r="D93" s="15">
        <v>0.8</v>
      </c>
      <c r="E93" s="16">
        <f t="shared" si="26"/>
        <v>800</v>
      </c>
      <c r="F93" s="16">
        <f>E93*C93</f>
        <v>2400</v>
      </c>
      <c r="G93" s="16">
        <f t="shared" si="27"/>
        <v>28800</v>
      </c>
      <c r="H93" s="53"/>
    </row>
    <row r="94" spans="1:8" ht="25.5" x14ac:dyDescent="0.25">
      <c r="A94" s="12"/>
      <c r="B94" s="13" t="s">
        <v>38</v>
      </c>
      <c r="C94" s="26">
        <f>SUM(C95:C97)</f>
        <v>5</v>
      </c>
      <c r="D94" s="26"/>
      <c r="E94" s="26"/>
      <c r="F94" s="26">
        <f t="shared" ref="F94:G94" si="29">SUM(F95:F97)</f>
        <v>4350</v>
      </c>
      <c r="G94" s="26">
        <f t="shared" si="29"/>
        <v>52200</v>
      </c>
      <c r="H94" s="53"/>
    </row>
    <row r="95" spans="1:8" x14ac:dyDescent="0.25">
      <c r="A95" s="33"/>
      <c r="B95" s="19" t="s">
        <v>10</v>
      </c>
      <c r="C95" s="5">
        <v>1</v>
      </c>
      <c r="D95" s="15">
        <v>1.6</v>
      </c>
      <c r="E95" s="16">
        <f t="shared" si="26"/>
        <v>1600</v>
      </c>
      <c r="F95" s="16">
        <f>E95*C95</f>
        <v>1600</v>
      </c>
      <c r="G95" s="16">
        <f t="shared" si="27"/>
        <v>19200</v>
      </c>
      <c r="H95" s="53"/>
    </row>
    <row r="96" spans="1:8" x14ac:dyDescent="0.25">
      <c r="A96" s="33"/>
      <c r="B96" s="19" t="s">
        <v>11</v>
      </c>
      <c r="C96" s="5">
        <v>1</v>
      </c>
      <c r="D96" s="15">
        <v>0.8</v>
      </c>
      <c r="E96" s="16">
        <f t="shared" si="26"/>
        <v>800</v>
      </c>
      <c r="F96" s="16">
        <f>E96*C96</f>
        <v>800</v>
      </c>
      <c r="G96" s="16">
        <f t="shared" si="27"/>
        <v>9600</v>
      </c>
      <c r="H96" s="53"/>
    </row>
    <row r="97" spans="1:8" x14ac:dyDescent="0.25">
      <c r="A97" s="33"/>
      <c r="B97" s="19" t="s">
        <v>13</v>
      </c>
      <c r="C97" s="5">
        <v>3</v>
      </c>
      <c r="D97" s="15">
        <v>0.65</v>
      </c>
      <c r="E97" s="16">
        <f t="shared" si="26"/>
        <v>650</v>
      </c>
      <c r="F97" s="16">
        <f>E97*C97</f>
        <v>1950</v>
      </c>
      <c r="G97" s="16">
        <f t="shared" si="27"/>
        <v>23400</v>
      </c>
      <c r="H97" s="53"/>
    </row>
    <row r="98" spans="1:8" ht="25.5" x14ac:dyDescent="0.25">
      <c r="A98" s="10"/>
      <c r="B98" s="9" t="s">
        <v>39</v>
      </c>
      <c r="C98" s="27">
        <f>C99+C100+C104+C108+C113</f>
        <v>28</v>
      </c>
      <c r="D98" s="27"/>
      <c r="E98" s="27"/>
      <c r="F98" s="27">
        <f t="shared" ref="F98:G98" si="30">F99+F100+F104+F108+F113</f>
        <v>27500</v>
      </c>
      <c r="G98" s="27">
        <f t="shared" si="30"/>
        <v>330000</v>
      </c>
      <c r="H98" s="53"/>
    </row>
    <row r="99" spans="1:8" ht="15.75" x14ac:dyDescent="0.3">
      <c r="A99" s="8"/>
      <c r="B99" s="4" t="s">
        <v>17</v>
      </c>
      <c r="C99" s="5">
        <v>1</v>
      </c>
      <c r="D99" s="15">
        <v>2</v>
      </c>
      <c r="E99" s="16">
        <f t="shared" si="26"/>
        <v>2000</v>
      </c>
      <c r="F99" s="16">
        <f>E99*C99</f>
        <v>2000</v>
      </c>
      <c r="G99" s="16">
        <f t="shared" si="27"/>
        <v>24000</v>
      </c>
      <c r="H99" s="53"/>
    </row>
    <row r="100" spans="1:8" ht="25.5" x14ac:dyDescent="0.25">
      <c r="A100" s="12"/>
      <c r="B100" s="13" t="s">
        <v>40</v>
      </c>
      <c r="C100" s="26">
        <f>SUM(C101:C103)</f>
        <v>5</v>
      </c>
      <c r="D100" s="26"/>
      <c r="E100" s="26"/>
      <c r="F100" s="26">
        <f t="shared" ref="F100:G100" si="31">SUM(F101:F103)</f>
        <v>5400</v>
      </c>
      <c r="G100" s="26">
        <f t="shared" si="31"/>
        <v>64800</v>
      </c>
      <c r="H100" s="53"/>
    </row>
    <row r="101" spans="1:8" x14ac:dyDescent="0.25">
      <c r="A101" s="33"/>
      <c r="B101" s="19" t="s">
        <v>10</v>
      </c>
      <c r="C101" s="5">
        <v>1</v>
      </c>
      <c r="D101" s="15">
        <v>1.6</v>
      </c>
      <c r="E101" s="16">
        <f t="shared" si="26"/>
        <v>1600</v>
      </c>
      <c r="F101" s="16">
        <f>E101*C101</f>
        <v>1600</v>
      </c>
      <c r="G101" s="16">
        <f t="shared" si="27"/>
        <v>19200</v>
      </c>
      <c r="H101" s="53"/>
    </row>
    <row r="102" spans="1:8" x14ac:dyDescent="0.25">
      <c r="A102" s="33"/>
      <c r="B102" s="19" t="s">
        <v>15</v>
      </c>
      <c r="C102" s="5">
        <v>3</v>
      </c>
      <c r="D102" s="15">
        <v>1</v>
      </c>
      <c r="E102" s="16">
        <f t="shared" si="26"/>
        <v>1000</v>
      </c>
      <c r="F102" s="16">
        <f>E102*C102</f>
        <v>3000</v>
      </c>
      <c r="G102" s="16">
        <f t="shared" si="27"/>
        <v>36000</v>
      </c>
      <c r="H102" s="53"/>
    </row>
    <row r="103" spans="1:8" x14ac:dyDescent="0.25">
      <c r="A103" s="33"/>
      <c r="B103" s="19" t="s">
        <v>11</v>
      </c>
      <c r="C103" s="5">
        <v>1</v>
      </c>
      <c r="D103" s="15">
        <v>0.8</v>
      </c>
      <c r="E103" s="16">
        <f t="shared" si="26"/>
        <v>800</v>
      </c>
      <c r="F103" s="16">
        <f>E103*C103</f>
        <v>800</v>
      </c>
      <c r="G103" s="16">
        <f t="shared" si="27"/>
        <v>9600</v>
      </c>
      <c r="H103" s="53"/>
    </row>
    <row r="104" spans="1:8" ht="25.5" x14ac:dyDescent="0.25">
      <c r="A104" s="12"/>
      <c r="B104" s="13" t="s">
        <v>41</v>
      </c>
      <c r="C104" s="26">
        <f>SUM(C105:C107)</f>
        <v>6</v>
      </c>
      <c r="D104" s="26"/>
      <c r="E104" s="26"/>
      <c r="F104" s="26">
        <f t="shared" ref="F104:G104" si="32">SUM(F105:F107)</f>
        <v>5300</v>
      </c>
      <c r="G104" s="26">
        <f t="shared" si="32"/>
        <v>63600</v>
      </c>
      <c r="H104" s="53"/>
    </row>
    <row r="105" spans="1:8" x14ac:dyDescent="0.25">
      <c r="A105" s="33"/>
      <c r="B105" s="19" t="s">
        <v>10</v>
      </c>
      <c r="C105" s="5">
        <v>1</v>
      </c>
      <c r="D105" s="15">
        <v>1.6</v>
      </c>
      <c r="E105" s="16">
        <f t="shared" si="26"/>
        <v>1600</v>
      </c>
      <c r="F105" s="16">
        <f>E105*C105</f>
        <v>1600</v>
      </c>
      <c r="G105" s="16">
        <f t="shared" si="27"/>
        <v>19200</v>
      </c>
      <c r="H105" s="53"/>
    </row>
    <row r="106" spans="1:8" x14ac:dyDescent="0.25">
      <c r="A106" s="33"/>
      <c r="B106" s="19" t="s">
        <v>11</v>
      </c>
      <c r="C106" s="5">
        <v>3</v>
      </c>
      <c r="D106" s="15">
        <v>0.8</v>
      </c>
      <c r="E106" s="16">
        <f t="shared" si="26"/>
        <v>800</v>
      </c>
      <c r="F106" s="16">
        <f>E106*C106</f>
        <v>2400</v>
      </c>
      <c r="G106" s="16">
        <f t="shared" si="27"/>
        <v>28800</v>
      </c>
      <c r="H106" s="53"/>
    </row>
    <row r="107" spans="1:8" x14ac:dyDescent="0.25">
      <c r="A107" s="33"/>
      <c r="B107" s="19" t="s">
        <v>13</v>
      </c>
      <c r="C107" s="5">
        <v>2</v>
      </c>
      <c r="D107" s="15">
        <v>0.65</v>
      </c>
      <c r="E107" s="16">
        <f t="shared" si="26"/>
        <v>650</v>
      </c>
      <c r="F107" s="16">
        <f>E107*C107</f>
        <v>1300</v>
      </c>
      <c r="G107" s="16">
        <f t="shared" si="27"/>
        <v>15600</v>
      </c>
      <c r="H107" s="53"/>
    </row>
    <row r="108" spans="1:8" ht="25.5" x14ac:dyDescent="0.25">
      <c r="A108" s="12"/>
      <c r="B108" s="13" t="s">
        <v>42</v>
      </c>
      <c r="C108" s="26">
        <f>SUM(C109:C112)</f>
        <v>12</v>
      </c>
      <c r="D108" s="26"/>
      <c r="E108" s="26"/>
      <c r="F108" s="26">
        <f t="shared" ref="F108:G108" si="33">SUM(F109:F112)</f>
        <v>10800</v>
      </c>
      <c r="G108" s="26">
        <f t="shared" si="33"/>
        <v>129600</v>
      </c>
      <c r="H108" s="53"/>
    </row>
    <row r="109" spans="1:8" x14ac:dyDescent="0.25">
      <c r="A109" s="33"/>
      <c r="B109" s="19" t="s">
        <v>10</v>
      </c>
      <c r="C109" s="5">
        <v>1</v>
      </c>
      <c r="D109" s="15">
        <v>1.6</v>
      </c>
      <c r="E109" s="16">
        <f t="shared" si="26"/>
        <v>1600</v>
      </c>
      <c r="F109" s="16">
        <f>E109*C109</f>
        <v>1600</v>
      </c>
      <c r="G109" s="16">
        <f t="shared" si="27"/>
        <v>19200</v>
      </c>
      <c r="H109" s="53"/>
    </row>
    <row r="110" spans="1:8" x14ac:dyDescent="0.25">
      <c r="A110" s="33"/>
      <c r="B110" s="19" t="s">
        <v>15</v>
      </c>
      <c r="C110" s="5">
        <v>5</v>
      </c>
      <c r="D110" s="15">
        <v>1</v>
      </c>
      <c r="E110" s="16">
        <f t="shared" si="26"/>
        <v>1000</v>
      </c>
      <c r="F110" s="16">
        <f>E110*C110</f>
        <v>5000</v>
      </c>
      <c r="G110" s="16">
        <f t="shared" si="27"/>
        <v>60000</v>
      </c>
      <c r="H110" s="53"/>
    </row>
    <row r="111" spans="1:8" x14ac:dyDescent="0.25">
      <c r="A111" s="33"/>
      <c r="B111" s="19" t="s">
        <v>11</v>
      </c>
      <c r="C111" s="5">
        <v>2</v>
      </c>
      <c r="D111" s="15">
        <v>0.8</v>
      </c>
      <c r="E111" s="16">
        <f t="shared" si="26"/>
        <v>800</v>
      </c>
      <c r="F111" s="16">
        <f>E111*C111</f>
        <v>1600</v>
      </c>
      <c r="G111" s="16">
        <f t="shared" si="27"/>
        <v>19200</v>
      </c>
      <c r="H111" s="53"/>
    </row>
    <row r="112" spans="1:8" x14ac:dyDescent="0.25">
      <c r="A112" s="33"/>
      <c r="B112" s="19" t="s">
        <v>13</v>
      </c>
      <c r="C112" s="5">
        <v>4</v>
      </c>
      <c r="D112" s="15">
        <v>0.65</v>
      </c>
      <c r="E112" s="16">
        <f t="shared" si="26"/>
        <v>650</v>
      </c>
      <c r="F112" s="16">
        <f>E112*C112</f>
        <v>2600</v>
      </c>
      <c r="G112" s="16">
        <f t="shared" si="27"/>
        <v>31200</v>
      </c>
      <c r="H112" s="53"/>
    </row>
    <row r="113" spans="1:8" x14ac:dyDescent="0.25">
      <c r="A113" s="12"/>
      <c r="B113" s="13" t="s">
        <v>43</v>
      </c>
      <c r="C113" s="26">
        <f>SUM(C114:C115)</f>
        <v>4</v>
      </c>
      <c r="D113" s="26"/>
      <c r="E113" s="26"/>
      <c r="F113" s="26">
        <f t="shared" ref="F113:G113" si="34">SUM(F114:F115)</f>
        <v>4000</v>
      </c>
      <c r="G113" s="26">
        <f t="shared" si="34"/>
        <v>48000</v>
      </c>
      <c r="H113" s="53"/>
    </row>
    <row r="114" spans="1:8" x14ac:dyDescent="0.25">
      <c r="A114" s="33"/>
      <c r="B114" s="19" t="s">
        <v>10</v>
      </c>
      <c r="C114" s="5">
        <v>1</v>
      </c>
      <c r="D114" s="15">
        <v>1.6</v>
      </c>
      <c r="E114" s="16">
        <f t="shared" si="26"/>
        <v>1600</v>
      </c>
      <c r="F114" s="16">
        <f>E114*C114</f>
        <v>1600</v>
      </c>
      <c r="G114" s="16">
        <f t="shared" si="27"/>
        <v>19200</v>
      </c>
      <c r="H114" s="53"/>
    </row>
    <row r="115" spans="1:8" x14ac:dyDescent="0.25">
      <c r="A115" s="33"/>
      <c r="B115" s="19" t="s">
        <v>11</v>
      </c>
      <c r="C115" s="5">
        <v>3</v>
      </c>
      <c r="D115" s="15">
        <v>0.8</v>
      </c>
      <c r="E115" s="16">
        <f t="shared" si="26"/>
        <v>800</v>
      </c>
      <c r="F115" s="16">
        <f>E115*C115</f>
        <v>2400</v>
      </c>
      <c r="G115" s="16">
        <f t="shared" si="27"/>
        <v>28800</v>
      </c>
      <c r="H115" s="53"/>
    </row>
    <row r="116" spans="1:8" ht="25.5" x14ac:dyDescent="0.25">
      <c r="A116" s="10"/>
      <c r="B116" s="9" t="s">
        <v>44</v>
      </c>
      <c r="C116" s="27">
        <f>C117+C118+C119+C148</f>
        <v>71</v>
      </c>
      <c r="D116" s="27"/>
      <c r="E116" s="27"/>
      <c r="F116" s="27">
        <f>F117+F118+F119+F148</f>
        <v>66100</v>
      </c>
      <c r="G116" s="27">
        <f t="shared" ref="G116" si="35">G117+G118+G119+G148</f>
        <v>793200</v>
      </c>
      <c r="H116" s="53"/>
    </row>
    <row r="117" spans="1:8" ht="15.75" x14ac:dyDescent="0.3">
      <c r="A117" s="8"/>
      <c r="B117" s="4" t="s">
        <v>45</v>
      </c>
      <c r="C117" s="5">
        <v>1</v>
      </c>
      <c r="D117" s="15">
        <v>2.2000000000000002</v>
      </c>
      <c r="E117" s="16">
        <f t="shared" si="26"/>
        <v>2200</v>
      </c>
      <c r="F117" s="16">
        <f>E117*C117</f>
        <v>2200</v>
      </c>
      <c r="G117" s="16">
        <f t="shared" si="27"/>
        <v>26400</v>
      </c>
      <c r="H117" s="53"/>
    </row>
    <row r="118" spans="1:8" ht="15.75" x14ac:dyDescent="0.3">
      <c r="A118" s="8"/>
      <c r="B118" s="4" t="s">
        <v>11</v>
      </c>
      <c r="C118" s="5">
        <v>1</v>
      </c>
      <c r="D118" s="15">
        <v>0.8</v>
      </c>
      <c r="E118" s="16">
        <f t="shared" si="26"/>
        <v>800</v>
      </c>
      <c r="F118" s="16">
        <f>E118*C118</f>
        <v>800</v>
      </c>
      <c r="G118" s="16">
        <f t="shared" si="27"/>
        <v>9600</v>
      </c>
      <c r="H118" s="53"/>
    </row>
    <row r="119" spans="1:8" ht="25.5" x14ac:dyDescent="0.25">
      <c r="A119" s="10"/>
      <c r="B119" s="9" t="s">
        <v>46</v>
      </c>
      <c r="C119" s="27">
        <f>C120+C121+C124+C128+C133+C138+C143+C146</f>
        <v>42</v>
      </c>
      <c r="D119" s="27"/>
      <c r="E119" s="27"/>
      <c r="F119" s="27">
        <f t="shared" ref="F119:G119" si="36">F120+F121+F124+F128+F133+F138+F143+F146</f>
        <v>36000</v>
      </c>
      <c r="G119" s="27">
        <f t="shared" si="36"/>
        <v>432000</v>
      </c>
      <c r="H119" s="53"/>
    </row>
    <row r="120" spans="1:8" ht="15.75" x14ac:dyDescent="0.3">
      <c r="A120" s="8"/>
      <c r="B120" s="4" t="s">
        <v>17</v>
      </c>
      <c r="C120" s="5">
        <v>1</v>
      </c>
      <c r="D120" s="15">
        <v>2</v>
      </c>
      <c r="E120" s="16">
        <f t="shared" si="26"/>
        <v>2000</v>
      </c>
      <c r="F120" s="16">
        <f>E120*C120</f>
        <v>2000</v>
      </c>
      <c r="G120" s="16">
        <f t="shared" si="27"/>
        <v>24000</v>
      </c>
      <c r="H120" s="53"/>
    </row>
    <row r="121" spans="1:8" ht="25.5" x14ac:dyDescent="0.25">
      <c r="A121" s="12"/>
      <c r="B121" s="13" t="s">
        <v>47</v>
      </c>
      <c r="C121" s="26">
        <f>SUM(C122:C123)</f>
        <v>2</v>
      </c>
      <c r="D121" s="26"/>
      <c r="E121" s="26"/>
      <c r="F121" s="26">
        <f t="shared" ref="F121:G121" si="37">SUM(F122:F123)</f>
        <v>2250</v>
      </c>
      <c r="G121" s="26">
        <f t="shared" si="37"/>
        <v>27000</v>
      </c>
      <c r="H121" s="53"/>
    </row>
    <row r="122" spans="1:8" x14ac:dyDescent="0.25">
      <c r="A122" s="33"/>
      <c r="B122" s="19" t="s">
        <v>10</v>
      </c>
      <c r="C122" s="5">
        <v>1</v>
      </c>
      <c r="D122" s="15">
        <v>1.6</v>
      </c>
      <c r="E122" s="16">
        <f t="shared" si="26"/>
        <v>1600</v>
      </c>
      <c r="F122" s="16">
        <f>E122*C122</f>
        <v>1600</v>
      </c>
      <c r="G122" s="16">
        <f t="shared" si="27"/>
        <v>19200</v>
      </c>
      <c r="H122" s="53"/>
    </row>
    <row r="123" spans="1:8" x14ac:dyDescent="0.25">
      <c r="A123" s="33"/>
      <c r="B123" s="19" t="s">
        <v>13</v>
      </c>
      <c r="C123" s="5">
        <v>1</v>
      </c>
      <c r="D123" s="15">
        <v>0.65</v>
      </c>
      <c r="E123" s="16">
        <f t="shared" si="26"/>
        <v>650</v>
      </c>
      <c r="F123" s="16">
        <f>E123*C123</f>
        <v>650</v>
      </c>
      <c r="G123" s="16">
        <f t="shared" si="27"/>
        <v>7800</v>
      </c>
      <c r="H123" s="53"/>
    </row>
    <row r="124" spans="1:8" ht="25.5" x14ac:dyDescent="0.25">
      <c r="A124" s="12"/>
      <c r="B124" s="13" t="s">
        <v>48</v>
      </c>
      <c r="C124" s="26">
        <f>SUM(C125:C127)</f>
        <v>4</v>
      </c>
      <c r="D124" s="26"/>
      <c r="E124" s="26"/>
      <c r="F124" s="26">
        <f t="shared" ref="F124:G124" si="38">SUM(F125:F127)</f>
        <v>3900</v>
      </c>
      <c r="G124" s="26">
        <f t="shared" si="38"/>
        <v>46800</v>
      </c>
      <c r="H124" s="53"/>
    </row>
    <row r="125" spans="1:8" x14ac:dyDescent="0.25">
      <c r="A125" s="33"/>
      <c r="B125" s="19" t="s">
        <v>49</v>
      </c>
      <c r="C125" s="5">
        <v>1</v>
      </c>
      <c r="D125" s="15">
        <v>1.6</v>
      </c>
      <c r="E125" s="16">
        <f t="shared" ref="E125:E160" si="39">D125*1000</f>
        <v>1600</v>
      </c>
      <c r="F125" s="16">
        <f>E125*C125</f>
        <v>1600</v>
      </c>
      <c r="G125" s="16">
        <f t="shared" si="27"/>
        <v>19200</v>
      </c>
      <c r="H125" s="53"/>
    </row>
    <row r="126" spans="1:8" x14ac:dyDescent="0.25">
      <c r="A126" s="33"/>
      <c r="B126" s="19" t="s">
        <v>15</v>
      </c>
      <c r="C126" s="5">
        <v>1</v>
      </c>
      <c r="D126" s="15">
        <v>1</v>
      </c>
      <c r="E126" s="16">
        <f t="shared" si="39"/>
        <v>1000</v>
      </c>
      <c r="F126" s="16">
        <f>E126*C126</f>
        <v>1000</v>
      </c>
      <c r="G126" s="16">
        <f t="shared" ref="G126:G161" si="40">F126*12</f>
        <v>12000</v>
      </c>
      <c r="H126" s="53"/>
    </row>
    <row r="127" spans="1:8" x14ac:dyDescent="0.25">
      <c r="A127" s="33"/>
      <c r="B127" s="19" t="s">
        <v>13</v>
      </c>
      <c r="C127" s="5">
        <v>2</v>
      </c>
      <c r="D127" s="15">
        <v>0.65</v>
      </c>
      <c r="E127" s="16">
        <f t="shared" si="39"/>
        <v>650</v>
      </c>
      <c r="F127" s="16">
        <f>E127*C127</f>
        <v>1300</v>
      </c>
      <c r="G127" s="16">
        <f t="shared" si="40"/>
        <v>15600</v>
      </c>
      <c r="H127" s="53"/>
    </row>
    <row r="128" spans="1:8" ht="25.5" x14ac:dyDescent="0.25">
      <c r="A128" s="12"/>
      <c r="B128" s="13" t="s">
        <v>50</v>
      </c>
      <c r="C128" s="26">
        <f>SUM(C129:C132)</f>
        <v>10</v>
      </c>
      <c r="D128" s="26"/>
      <c r="E128" s="26"/>
      <c r="F128" s="26">
        <f t="shared" ref="F128:G128" si="41">SUM(F129:F132)</f>
        <v>8100</v>
      </c>
      <c r="G128" s="26">
        <f t="shared" si="41"/>
        <v>97200</v>
      </c>
      <c r="H128" s="53"/>
    </row>
    <row r="129" spans="1:8" x14ac:dyDescent="0.25">
      <c r="A129" s="33"/>
      <c r="B129" s="19" t="s">
        <v>49</v>
      </c>
      <c r="C129" s="5">
        <v>1</v>
      </c>
      <c r="D129" s="15">
        <v>1.6</v>
      </c>
      <c r="E129" s="16">
        <f t="shared" si="39"/>
        <v>1600</v>
      </c>
      <c r="F129" s="16">
        <f>E129*C129</f>
        <v>1600</v>
      </c>
      <c r="G129" s="16">
        <f t="shared" si="40"/>
        <v>19200</v>
      </c>
      <c r="H129" s="53"/>
    </row>
    <row r="130" spans="1:8" x14ac:dyDescent="0.25">
      <c r="A130" s="33"/>
      <c r="B130" s="19" t="s">
        <v>15</v>
      </c>
      <c r="C130" s="5">
        <v>1</v>
      </c>
      <c r="D130" s="15">
        <v>1</v>
      </c>
      <c r="E130" s="16">
        <f t="shared" si="39"/>
        <v>1000</v>
      </c>
      <c r="F130" s="16">
        <f>E130*C130</f>
        <v>1000</v>
      </c>
      <c r="G130" s="16">
        <f t="shared" si="40"/>
        <v>12000</v>
      </c>
      <c r="H130" s="53"/>
    </row>
    <row r="131" spans="1:8" x14ac:dyDescent="0.25">
      <c r="A131" s="33"/>
      <c r="B131" s="19" t="s">
        <v>11</v>
      </c>
      <c r="C131" s="5">
        <v>2</v>
      </c>
      <c r="D131" s="15">
        <v>0.8</v>
      </c>
      <c r="E131" s="16">
        <f t="shared" si="39"/>
        <v>800</v>
      </c>
      <c r="F131" s="16">
        <f>E131*C131</f>
        <v>1600</v>
      </c>
      <c r="G131" s="16">
        <f t="shared" si="40"/>
        <v>19200</v>
      </c>
      <c r="H131" s="53"/>
    </row>
    <row r="132" spans="1:8" x14ac:dyDescent="0.25">
      <c r="A132" s="33"/>
      <c r="B132" s="19" t="s">
        <v>13</v>
      </c>
      <c r="C132" s="5">
        <v>6</v>
      </c>
      <c r="D132" s="15">
        <v>0.65</v>
      </c>
      <c r="E132" s="16">
        <f t="shared" si="39"/>
        <v>650</v>
      </c>
      <c r="F132" s="16">
        <f>E132*C132</f>
        <v>3900</v>
      </c>
      <c r="G132" s="16">
        <f t="shared" si="40"/>
        <v>46800</v>
      </c>
      <c r="H132" s="53"/>
    </row>
    <row r="133" spans="1:8" x14ac:dyDescent="0.25">
      <c r="A133" s="12"/>
      <c r="B133" s="13" t="s">
        <v>51</v>
      </c>
      <c r="C133" s="26">
        <f>SUM(C134:C137)</f>
        <v>8</v>
      </c>
      <c r="D133" s="26"/>
      <c r="E133" s="26"/>
      <c r="F133" s="26">
        <f t="shared" ref="F133:G133" si="42">SUM(F134:F137)</f>
        <v>6650</v>
      </c>
      <c r="G133" s="26">
        <f t="shared" si="42"/>
        <v>79800</v>
      </c>
      <c r="H133" s="53"/>
    </row>
    <row r="134" spans="1:8" x14ac:dyDescent="0.25">
      <c r="A134" s="33"/>
      <c r="B134" s="19" t="s">
        <v>49</v>
      </c>
      <c r="C134" s="5">
        <v>1</v>
      </c>
      <c r="D134" s="15">
        <v>1.6</v>
      </c>
      <c r="E134" s="16">
        <f t="shared" si="39"/>
        <v>1600</v>
      </c>
      <c r="F134" s="16">
        <f>E134*C134</f>
        <v>1600</v>
      </c>
      <c r="G134" s="16">
        <f t="shared" si="40"/>
        <v>19200</v>
      </c>
      <c r="H134" s="53"/>
    </row>
    <row r="135" spans="1:8" x14ac:dyDescent="0.25">
      <c r="A135" s="33"/>
      <c r="B135" s="19" t="s">
        <v>15</v>
      </c>
      <c r="C135" s="5">
        <v>1</v>
      </c>
      <c r="D135" s="15">
        <v>1</v>
      </c>
      <c r="E135" s="16">
        <f t="shared" si="39"/>
        <v>1000</v>
      </c>
      <c r="F135" s="16">
        <f>E135*C135</f>
        <v>1000</v>
      </c>
      <c r="G135" s="16">
        <f t="shared" si="40"/>
        <v>12000</v>
      </c>
      <c r="H135" s="53"/>
    </row>
    <row r="136" spans="1:8" x14ac:dyDescent="0.25">
      <c r="A136" s="33"/>
      <c r="B136" s="19" t="s">
        <v>11</v>
      </c>
      <c r="C136" s="5">
        <v>1</v>
      </c>
      <c r="D136" s="15">
        <v>0.8</v>
      </c>
      <c r="E136" s="16">
        <f t="shared" si="39"/>
        <v>800</v>
      </c>
      <c r="F136" s="16">
        <f>E136*C136</f>
        <v>800</v>
      </c>
      <c r="G136" s="16">
        <f t="shared" si="40"/>
        <v>9600</v>
      </c>
      <c r="H136" s="53"/>
    </row>
    <row r="137" spans="1:8" x14ac:dyDescent="0.25">
      <c r="A137" s="33"/>
      <c r="B137" s="19" t="s">
        <v>13</v>
      </c>
      <c r="C137" s="5">
        <v>5</v>
      </c>
      <c r="D137" s="15">
        <v>0.65</v>
      </c>
      <c r="E137" s="16">
        <f t="shared" si="39"/>
        <v>650</v>
      </c>
      <c r="F137" s="16">
        <f>E137*C137</f>
        <v>3250</v>
      </c>
      <c r="G137" s="16">
        <f t="shared" si="40"/>
        <v>39000</v>
      </c>
      <c r="H137" s="53"/>
    </row>
    <row r="138" spans="1:8" ht="25.5" x14ac:dyDescent="0.25">
      <c r="A138" s="12"/>
      <c r="B138" s="13" t="s">
        <v>52</v>
      </c>
      <c r="C138" s="26">
        <f>SUM(C139:C142)</f>
        <v>12</v>
      </c>
      <c r="D138" s="26"/>
      <c r="E138" s="26"/>
      <c r="F138" s="26">
        <f t="shared" ref="F138:G138" si="43">SUM(F139:F142)</f>
        <v>9700</v>
      </c>
      <c r="G138" s="26">
        <f t="shared" si="43"/>
        <v>116400</v>
      </c>
      <c r="H138" s="53"/>
    </row>
    <row r="139" spans="1:8" x14ac:dyDescent="0.25">
      <c r="A139" s="33"/>
      <c r="B139" s="19" t="s">
        <v>49</v>
      </c>
      <c r="C139" s="5">
        <v>1</v>
      </c>
      <c r="D139" s="15">
        <v>1.6</v>
      </c>
      <c r="E139" s="16">
        <f t="shared" si="39"/>
        <v>1600</v>
      </c>
      <c r="F139" s="16">
        <f>E139*C139</f>
        <v>1600</v>
      </c>
      <c r="G139" s="16">
        <f t="shared" si="40"/>
        <v>19200</v>
      </c>
      <c r="H139" s="53"/>
    </row>
    <row r="140" spans="1:8" x14ac:dyDescent="0.25">
      <c r="A140" s="33"/>
      <c r="B140" s="19" t="s">
        <v>15</v>
      </c>
      <c r="C140" s="5">
        <v>1</v>
      </c>
      <c r="D140" s="15">
        <v>1</v>
      </c>
      <c r="E140" s="16">
        <f t="shared" si="39"/>
        <v>1000</v>
      </c>
      <c r="F140" s="16">
        <f>E140*C140</f>
        <v>1000</v>
      </c>
      <c r="G140" s="16">
        <f t="shared" si="40"/>
        <v>12000</v>
      </c>
      <c r="H140" s="53"/>
    </row>
    <row r="141" spans="1:8" x14ac:dyDescent="0.25">
      <c r="A141" s="33"/>
      <c r="B141" s="19" t="s">
        <v>11</v>
      </c>
      <c r="C141" s="5">
        <v>4</v>
      </c>
      <c r="D141" s="15">
        <v>0.8</v>
      </c>
      <c r="E141" s="16">
        <f t="shared" si="39"/>
        <v>800</v>
      </c>
      <c r="F141" s="16">
        <f>E141*C141</f>
        <v>3200</v>
      </c>
      <c r="G141" s="16">
        <f t="shared" si="40"/>
        <v>38400</v>
      </c>
      <c r="H141" s="53"/>
    </row>
    <row r="142" spans="1:8" x14ac:dyDescent="0.25">
      <c r="A142" s="33"/>
      <c r="B142" s="19" t="s">
        <v>13</v>
      </c>
      <c r="C142" s="5">
        <v>6</v>
      </c>
      <c r="D142" s="15">
        <v>0.65</v>
      </c>
      <c r="E142" s="16">
        <f t="shared" si="39"/>
        <v>650</v>
      </c>
      <c r="F142" s="16">
        <f>E142*C142</f>
        <v>3900</v>
      </c>
      <c r="G142" s="16">
        <f t="shared" si="40"/>
        <v>46800</v>
      </c>
      <c r="H142" s="53"/>
    </row>
    <row r="143" spans="1:8" x14ac:dyDescent="0.25">
      <c r="A143" s="12"/>
      <c r="B143" s="13" t="s">
        <v>53</v>
      </c>
      <c r="C143" s="26">
        <f>SUM(C144:C145)</f>
        <v>2</v>
      </c>
      <c r="D143" s="26"/>
      <c r="E143" s="26"/>
      <c r="F143" s="26">
        <f t="shared" ref="F143:G143" si="44">SUM(F144:F145)</f>
        <v>1450</v>
      </c>
      <c r="G143" s="26">
        <f t="shared" si="44"/>
        <v>17400</v>
      </c>
      <c r="H143" s="53"/>
    </row>
    <row r="144" spans="1:8" x14ac:dyDescent="0.25">
      <c r="A144" s="33"/>
      <c r="B144" s="19" t="s">
        <v>11</v>
      </c>
      <c r="C144" s="5">
        <v>1</v>
      </c>
      <c r="D144" s="15">
        <v>0.8</v>
      </c>
      <c r="E144" s="16">
        <f t="shared" si="39"/>
        <v>800</v>
      </c>
      <c r="F144" s="16">
        <f>E144*C144</f>
        <v>800</v>
      </c>
      <c r="G144" s="16">
        <f t="shared" si="40"/>
        <v>9600</v>
      </c>
      <c r="H144" s="53"/>
    </row>
    <row r="145" spans="1:8" x14ac:dyDescent="0.25">
      <c r="A145" s="33"/>
      <c r="B145" s="19" t="s">
        <v>13</v>
      </c>
      <c r="C145" s="5">
        <v>1</v>
      </c>
      <c r="D145" s="15">
        <v>0.65</v>
      </c>
      <c r="E145" s="16">
        <f t="shared" si="39"/>
        <v>650</v>
      </c>
      <c r="F145" s="16">
        <f>E145*C145</f>
        <v>650</v>
      </c>
      <c r="G145" s="16">
        <f t="shared" si="40"/>
        <v>7800</v>
      </c>
      <c r="H145" s="53"/>
    </row>
    <row r="146" spans="1:8" ht="25.5" x14ac:dyDescent="0.25">
      <c r="A146" s="12"/>
      <c r="B146" s="13" t="s">
        <v>54</v>
      </c>
      <c r="C146" s="26">
        <f>SUM(C147)</f>
        <v>3</v>
      </c>
      <c r="D146" s="26"/>
      <c r="E146" s="26"/>
      <c r="F146" s="26">
        <f t="shared" ref="F146:G146" si="45">SUM(F147)</f>
        <v>1950</v>
      </c>
      <c r="G146" s="26">
        <f t="shared" si="45"/>
        <v>23400</v>
      </c>
      <c r="H146" s="53"/>
    </row>
    <row r="147" spans="1:8" x14ac:dyDescent="0.25">
      <c r="A147" s="33"/>
      <c r="B147" s="19" t="s">
        <v>13</v>
      </c>
      <c r="C147" s="5">
        <v>3</v>
      </c>
      <c r="D147" s="15">
        <v>0.65</v>
      </c>
      <c r="E147" s="16">
        <f t="shared" si="39"/>
        <v>650</v>
      </c>
      <c r="F147" s="16">
        <f>E147*C147</f>
        <v>1950</v>
      </c>
      <c r="G147" s="16">
        <f t="shared" si="40"/>
        <v>23400</v>
      </c>
      <c r="H147" s="53"/>
    </row>
    <row r="148" spans="1:8" ht="38.25" x14ac:dyDescent="0.25">
      <c r="A148" s="10"/>
      <c r="B148" s="9" t="s">
        <v>55</v>
      </c>
      <c r="C148" s="27">
        <f>C149+C150+C155+C159+C163+C167</f>
        <v>27</v>
      </c>
      <c r="D148" s="27"/>
      <c r="E148" s="27"/>
      <c r="F148" s="27">
        <f>F149+F150+F155+F159+F163+F167</f>
        <v>27100</v>
      </c>
      <c r="G148" s="27">
        <f t="shared" ref="G148" si="46">G149+G150+G155+G159+G163+G167</f>
        <v>325200</v>
      </c>
      <c r="H148" s="53"/>
    </row>
    <row r="149" spans="1:8" ht="15.75" x14ac:dyDescent="0.3">
      <c r="A149" s="8"/>
      <c r="B149" s="4" t="s">
        <v>17</v>
      </c>
      <c r="C149" s="5">
        <v>1</v>
      </c>
      <c r="D149" s="15"/>
      <c r="E149" s="16"/>
      <c r="F149" s="16">
        <v>2000</v>
      </c>
      <c r="G149" s="16">
        <f t="shared" si="40"/>
        <v>24000</v>
      </c>
      <c r="H149" s="53"/>
    </row>
    <row r="150" spans="1:8" ht="25.5" x14ac:dyDescent="0.25">
      <c r="A150" s="12"/>
      <c r="B150" s="13" t="s">
        <v>56</v>
      </c>
      <c r="C150" s="26">
        <f>SUM(C151:C154)</f>
        <v>10</v>
      </c>
      <c r="D150" s="26"/>
      <c r="E150" s="26"/>
      <c r="F150" s="26">
        <f t="shared" ref="F150:G150" si="47">SUM(F151:F154)</f>
        <v>9450</v>
      </c>
      <c r="G150" s="26">
        <f t="shared" si="47"/>
        <v>113400</v>
      </c>
      <c r="H150" s="53"/>
    </row>
    <row r="151" spans="1:8" x14ac:dyDescent="0.25">
      <c r="A151" s="33"/>
      <c r="B151" s="19" t="s">
        <v>49</v>
      </c>
      <c r="C151" s="5">
        <v>1</v>
      </c>
      <c r="D151" s="15">
        <v>1.6</v>
      </c>
      <c r="E151" s="16">
        <f t="shared" si="39"/>
        <v>1600</v>
      </c>
      <c r="F151" s="16">
        <f>E151*C151</f>
        <v>1600</v>
      </c>
      <c r="G151" s="16">
        <f t="shared" si="40"/>
        <v>19200</v>
      </c>
      <c r="H151" s="53"/>
    </row>
    <row r="152" spans="1:8" x14ac:dyDescent="0.25">
      <c r="A152" s="33"/>
      <c r="B152" s="19" t="s">
        <v>15</v>
      </c>
      <c r="C152" s="5">
        <v>4</v>
      </c>
      <c r="D152" s="15">
        <v>1</v>
      </c>
      <c r="E152" s="16">
        <f t="shared" si="39"/>
        <v>1000</v>
      </c>
      <c r="F152" s="16">
        <f>E152*C152</f>
        <v>4000</v>
      </c>
      <c r="G152" s="16">
        <f t="shared" si="40"/>
        <v>48000</v>
      </c>
      <c r="H152" s="53"/>
    </row>
    <row r="153" spans="1:8" x14ac:dyDescent="0.25">
      <c r="A153" s="33"/>
      <c r="B153" s="19" t="s">
        <v>11</v>
      </c>
      <c r="C153" s="5">
        <v>4</v>
      </c>
      <c r="D153" s="15">
        <v>0.8</v>
      </c>
      <c r="E153" s="16">
        <f t="shared" si="39"/>
        <v>800</v>
      </c>
      <c r="F153" s="16">
        <f>E153*C153</f>
        <v>3200</v>
      </c>
      <c r="G153" s="16">
        <f t="shared" si="40"/>
        <v>38400</v>
      </c>
      <c r="H153" s="53"/>
    </row>
    <row r="154" spans="1:8" x14ac:dyDescent="0.25">
      <c r="A154" s="33"/>
      <c r="B154" s="19" t="s">
        <v>13</v>
      </c>
      <c r="C154" s="5">
        <v>1</v>
      </c>
      <c r="D154" s="15">
        <v>0.65</v>
      </c>
      <c r="E154" s="16">
        <f t="shared" si="39"/>
        <v>650</v>
      </c>
      <c r="F154" s="16">
        <f>E154*C154</f>
        <v>650</v>
      </c>
      <c r="G154" s="16">
        <f t="shared" si="40"/>
        <v>7800</v>
      </c>
      <c r="H154" s="53"/>
    </row>
    <row r="155" spans="1:8" ht="25.5" x14ac:dyDescent="0.25">
      <c r="A155" s="12"/>
      <c r="B155" s="13" t="s">
        <v>57</v>
      </c>
      <c r="C155" s="26">
        <f>SUM(C156:C158)</f>
        <v>4</v>
      </c>
      <c r="D155" s="26"/>
      <c r="E155" s="26"/>
      <c r="F155" s="26">
        <f t="shared" ref="F155:G155" si="48">SUM(F156:F158)</f>
        <v>3850</v>
      </c>
      <c r="G155" s="26">
        <f t="shared" si="48"/>
        <v>46200</v>
      </c>
      <c r="H155" s="53"/>
    </row>
    <row r="156" spans="1:8" x14ac:dyDescent="0.25">
      <c r="A156" s="33"/>
      <c r="B156" s="19" t="s">
        <v>49</v>
      </c>
      <c r="C156" s="5">
        <v>1</v>
      </c>
      <c r="D156" s="15">
        <v>1.6</v>
      </c>
      <c r="E156" s="16">
        <f t="shared" si="39"/>
        <v>1600</v>
      </c>
      <c r="F156" s="16">
        <f>E156*C156</f>
        <v>1600</v>
      </c>
      <c r="G156" s="16">
        <f t="shared" si="40"/>
        <v>19200</v>
      </c>
      <c r="H156" s="53"/>
    </row>
    <row r="157" spans="1:8" x14ac:dyDescent="0.25">
      <c r="A157" s="33"/>
      <c r="B157" s="19" t="s">
        <v>11</v>
      </c>
      <c r="C157" s="5">
        <v>2</v>
      </c>
      <c r="D157" s="15">
        <v>0.8</v>
      </c>
      <c r="E157" s="16">
        <f t="shared" si="39"/>
        <v>800</v>
      </c>
      <c r="F157" s="16">
        <f>E157*C157</f>
        <v>1600</v>
      </c>
      <c r="G157" s="16">
        <f t="shared" si="40"/>
        <v>19200</v>
      </c>
      <c r="H157" s="53"/>
    </row>
    <row r="158" spans="1:8" x14ac:dyDescent="0.25">
      <c r="A158" s="33"/>
      <c r="B158" s="19" t="s">
        <v>13</v>
      </c>
      <c r="C158" s="5">
        <v>1</v>
      </c>
      <c r="D158" s="15">
        <v>0.65</v>
      </c>
      <c r="E158" s="16">
        <f t="shared" si="39"/>
        <v>650</v>
      </c>
      <c r="F158" s="16">
        <f>E158*C158</f>
        <v>650</v>
      </c>
      <c r="G158" s="16">
        <f t="shared" si="40"/>
        <v>7800</v>
      </c>
      <c r="H158" s="53"/>
    </row>
    <row r="159" spans="1:8" ht="25.5" x14ac:dyDescent="0.25">
      <c r="A159" s="12"/>
      <c r="B159" s="13" t="s">
        <v>58</v>
      </c>
      <c r="C159" s="26">
        <f>SUM(C160:C162)</f>
        <v>4</v>
      </c>
      <c r="D159" s="26"/>
      <c r="E159" s="26"/>
      <c r="F159" s="26">
        <f t="shared" ref="F159:G159" si="49">SUM(F160:F162)</f>
        <v>3850</v>
      </c>
      <c r="G159" s="26">
        <f t="shared" si="49"/>
        <v>46200</v>
      </c>
      <c r="H159" s="53"/>
    </row>
    <row r="160" spans="1:8" x14ac:dyDescent="0.25">
      <c r="A160" s="33"/>
      <c r="B160" s="19" t="s">
        <v>49</v>
      </c>
      <c r="C160" s="5">
        <v>1</v>
      </c>
      <c r="D160" s="15">
        <v>1.6</v>
      </c>
      <c r="E160" s="16">
        <f t="shared" si="39"/>
        <v>1600</v>
      </c>
      <c r="F160" s="16">
        <f>E160*C160</f>
        <v>1600</v>
      </c>
      <c r="G160" s="16">
        <f t="shared" si="40"/>
        <v>19200</v>
      </c>
      <c r="H160" s="53"/>
    </row>
    <row r="161" spans="1:8" x14ac:dyDescent="0.25">
      <c r="A161" s="33"/>
      <c r="B161" s="19" t="s">
        <v>11</v>
      </c>
      <c r="C161" s="5">
        <v>2</v>
      </c>
      <c r="D161" s="15">
        <v>0.8</v>
      </c>
      <c r="E161" s="16">
        <f t="shared" ref="E161:E185" si="50">D161*1000</f>
        <v>800</v>
      </c>
      <c r="F161" s="16">
        <f>E161*C161</f>
        <v>1600</v>
      </c>
      <c r="G161" s="16">
        <f t="shared" si="40"/>
        <v>19200</v>
      </c>
      <c r="H161" s="53"/>
    </row>
    <row r="162" spans="1:8" x14ac:dyDescent="0.25">
      <c r="A162" s="33"/>
      <c r="B162" s="19" t="s">
        <v>13</v>
      </c>
      <c r="C162" s="5">
        <v>1</v>
      </c>
      <c r="D162" s="15">
        <v>0.65</v>
      </c>
      <c r="E162" s="16">
        <f t="shared" si="50"/>
        <v>650</v>
      </c>
      <c r="F162" s="16">
        <f>E162*C162</f>
        <v>650</v>
      </c>
      <c r="G162" s="16">
        <f t="shared" ref="G162:G185" si="51">F162*12</f>
        <v>7800</v>
      </c>
      <c r="H162" s="53"/>
    </row>
    <row r="163" spans="1:8" ht="25.5" x14ac:dyDescent="0.25">
      <c r="A163" s="12"/>
      <c r="B163" s="13" t="s">
        <v>59</v>
      </c>
      <c r="C163" s="26">
        <f>SUM(C164:C166)</f>
        <v>3</v>
      </c>
      <c r="D163" s="26"/>
      <c r="E163" s="26"/>
      <c r="F163" s="26">
        <f t="shared" ref="F163:G163" si="52">SUM(F164:F166)</f>
        <v>3050</v>
      </c>
      <c r="G163" s="26">
        <f t="shared" si="52"/>
        <v>36600</v>
      </c>
      <c r="H163" s="53"/>
    </row>
    <row r="164" spans="1:8" x14ac:dyDescent="0.25">
      <c r="A164" s="33"/>
      <c r="B164" s="19" t="s">
        <v>49</v>
      </c>
      <c r="C164" s="5">
        <v>1</v>
      </c>
      <c r="D164" s="15">
        <v>1.6</v>
      </c>
      <c r="E164" s="16">
        <f t="shared" si="50"/>
        <v>1600</v>
      </c>
      <c r="F164" s="16">
        <f>E164*C164</f>
        <v>1600</v>
      </c>
      <c r="G164" s="16">
        <f t="shared" si="51"/>
        <v>19200</v>
      </c>
      <c r="H164" s="53"/>
    </row>
    <row r="165" spans="1:8" x14ac:dyDescent="0.25">
      <c r="A165" s="33"/>
      <c r="B165" s="19" t="s">
        <v>11</v>
      </c>
      <c r="C165" s="5">
        <v>1</v>
      </c>
      <c r="D165" s="15">
        <v>0.8</v>
      </c>
      <c r="E165" s="16">
        <f t="shared" si="50"/>
        <v>800</v>
      </c>
      <c r="F165" s="16">
        <f>E165*C165</f>
        <v>800</v>
      </c>
      <c r="G165" s="16">
        <f t="shared" si="51"/>
        <v>9600</v>
      </c>
      <c r="H165" s="53"/>
    </row>
    <row r="166" spans="1:8" x14ac:dyDescent="0.25">
      <c r="A166" s="33"/>
      <c r="B166" s="19" t="s">
        <v>13</v>
      </c>
      <c r="C166" s="5">
        <v>1</v>
      </c>
      <c r="D166" s="15">
        <v>0.65</v>
      </c>
      <c r="E166" s="16">
        <f t="shared" si="50"/>
        <v>650</v>
      </c>
      <c r="F166" s="16">
        <f>E166*C166</f>
        <v>650</v>
      </c>
      <c r="G166" s="16">
        <f t="shared" si="51"/>
        <v>7800</v>
      </c>
      <c r="H166" s="53"/>
    </row>
    <row r="167" spans="1:8" ht="38.25" x14ac:dyDescent="0.25">
      <c r="A167" s="12"/>
      <c r="B167" s="13" t="s">
        <v>60</v>
      </c>
      <c r="C167" s="26">
        <f>SUM(C168:C170)</f>
        <v>5</v>
      </c>
      <c r="D167" s="26"/>
      <c r="E167" s="26"/>
      <c r="F167" s="26">
        <f t="shared" ref="F167:G167" si="53">SUM(F168:F170)</f>
        <v>4900</v>
      </c>
      <c r="G167" s="26">
        <f t="shared" si="53"/>
        <v>58800</v>
      </c>
      <c r="H167" s="53"/>
    </row>
    <row r="168" spans="1:8" x14ac:dyDescent="0.25">
      <c r="A168" s="33"/>
      <c r="B168" s="19" t="s">
        <v>49</v>
      </c>
      <c r="C168" s="5">
        <v>1</v>
      </c>
      <c r="D168" s="15">
        <v>1.6</v>
      </c>
      <c r="E168" s="16">
        <f t="shared" si="50"/>
        <v>1600</v>
      </c>
      <c r="F168" s="16">
        <f>E168*C168</f>
        <v>1600</v>
      </c>
      <c r="G168" s="16">
        <f t="shared" si="51"/>
        <v>19200</v>
      </c>
      <c r="H168" s="53"/>
    </row>
    <row r="169" spans="1:8" x14ac:dyDescent="0.25">
      <c r="A169" s="33"/>
      <c r="B169" s="19" t="s">
        <v>15</v>
      </c>
      <c r="C169" s="5">
        <v>2</v>
      </c>
      <c r="D169" s="15">
        <v>1</v>
      </c>
      <c r="E169" s="16">
        <f t="shared" si="50"/>
        <v>1000</v>
      </c>
      <c r="F169" s="16">
        <f>E169*C169</f>
        <v>2000</v>
      </c>
      <c r="G169" s="16">
        <f t="shared" si="51"/>
        <v>24000</v>
      </c>
      <c r="H169" s="53"/>
    </row>
    <row r="170" spans="1:8" x14ac:dyDescent="0.25">
      <c r="A170" s="33"/>
      <c r="B170" s="19" t="s">
        <v>13</v>
      </c>
      <c r="C170" s="5">
        <v>2</v>
      </c>
      <c r="D170" s="15">
        <v>0.65</v>
      </c>
      <c r="E170" s="16">
        <f t="shared" si="50"/>
        <v>650</v>
      </c>
      <c r="F170" s="16">
        <f>E170*C170</f>
        <v>1300</v>
      </c>
      <c r="G170" s="16">
        <f t="shared" si="51"/>
        <v>15600</v>
      </c>
      <c r="H170" s="53"/>
    </row>
    <row r="171" spans="1:8" ht="25.5" x14ac:dyDescent="0.25">
      <c r="A171" s="10"/>
      <c r="B171" s="9" t="s">
        <v>61</v>
      </c>
      <c r="C171" s="27">
        <f>C172+C173+C174+C175+C179+C183+C187+C191+C195+C199+C203+C207</f>
        <v>79</v>
      </c>
      <c r="D171" s="27"/>
      <c r="E171" s="27"/>
      <c r="F171" s="27">
        <f t="shared" ref="F171:G171" si="54">F172+F173+F174+F175+F179+F183+F187+F191+F195+F199+F203+F207</f>
        <v>63050</v>
      </c>
      <c r="G171" s="27">
        <f t="shared" si="54"/>
        <v>756600</v>
      </c>
      <c r="H171" s="53"/>
    </row>
    <row r="172" spans="1:8" x14ac:dyDescent="0.25">
      <c r="A172" s="33"/>
      <c r="B172" s="19" t="s">
        <v>17</v>
      </c>
      <c r="C172" s="5">
        <v>1</v>
      </c>
      <c r="D172" s="15">
        <v>2</v>
      </c>
      <c r="E172" s="16">
        <f t="shared" si="50"/>
        <v>2000</v>
      </c>
      <c r="F172" s="16">
        <f>E172*C172</f>
        <v>2000</v>
      </c>
      <c r="G172" s="16">
        <f t="shared" si="51"/>
        <v>24000</v>
      </c>
      <c r="H172" s="53"/>
    </row>
    <row r="173" spans="1:8" x14ac:dyDescent="0.25">
      <c r="A173" s="33"/>
      <c r="B173" s="19" t="s">
        <v>62</v>
      </c>
      <c r="C173" s="5">
        <v>2</v>
      </c>
      <c r="D173" s="15">
        <v>1.8</v>
      </c>
      <c r="E173" s="16">
        <f t="shared" si="50"/>
        <v>1800</v>
      </c>
      <c r="F173" s="16">
        <f>E173*C173</f>
        <v>3600</v>
      </c>
      <c r="G173" s="16">
        <f t="shared" si="51"/>
        <v>43200</v>
      </c>
      <c r="H173" s="53"/>
    </row>
    <row r="174" spans="1:8" x14ac:dyDescent="0.25">
      <c r="A174" s="33"/>
      <c r="B174" s="19" t="s">
        <v>11</v>
      </c>
      <c r="C174" s="5">
        <v>1</v>
      </c>
      <c r="D174" s="15">
        <v>0.8</v>
      </c>
      <c r="E174" s="16">
        <f t="shared" si="50"/>
        <v>800</v>
      </c>
      <c r="F174" s="16">
        <f>E174*C174</f>
        <v>800</v>
      </c>
      <c r="G174" s="16">
        <f t="shared" si="51"/>
        <v>9600</v>
      </c>
      <c r="H174" s="53"/>
    </row>
    <row r="175" spans="1:8" x14ac:dyDescent="0.25">
      <c r="A175" s="12"/>
      <c r="B175" s="13" t="s">
        <v>63</v>
      </c>
      <c r="C175" s="26">
        <f>SUM(C176:C178)</f>
        <v>26</v>
      </c>
      <c r="D175" s="26"/>
      <c r="E175" s="26"/>
      <c r="F175" s="26">
        <f t="shared" ref="F175:G175" si="55">SUM(F176:F178)</f>
        <v>19200</v>
      </c>
      <c r="G175" s="26">
        <f t="shared" si="55"/>
        <v>230400</v>
      </c>
      <c r="H175" s="53"/>
    </row>
    <row r="176" spans="1:8" x14ac:dyDescent="0.25">
      <c r="A176" s="33"/>
      <c r="B176" s="19" t="s">
        <v>10</v>
      </c>
      <c r="C176" s="5">
        <v>1</v>
      </c>
      <c r="D176" s="15">
        <v>1.6</v>
      </c>
      <c r="E176" s="16">
        <f t="shared" si="50"/>
        <v>1600</v>
      </c>
      <c r="F176" s="16">
        <f>E176*C176</f>
        <v>1600</v>
      </c>
      <c r="G176" s="16">
        <f t="shared" si="51"/>
        <v>19200</v>
      </c>
      <c r="H176" s="53"/>
    </row>
    <row r="177" spans="1:8" x14ac:dyDescent="0.25">
      <c r="A177" s="33"/>
      <c r="B177" s="19" t="s">
        <v>11</v>
      </c>
      <c r="C177" s="5">
        <v>9</v>
      </c>
      <c r="D177" s="15">
        <v>0.8</v>
      </c>
      <c r="E177" s="16">
        <f t="shared" si="50"/>
        <v>800</v>
      </c>
      <c r="F177" s="16">
        <f>E177*C177</f>
        <v>7200</v>
      </c>
      <c r="G177" s="16">
        <f t="shared" si="51"/>
        <v>86400</v>
      </c>
      <c r="H177" s="53"/>
    </row>
    <row r="178" spans="1:8" x14ac:dyDescent="0.25">
      <c r="A178" s="33"/>
      <c r="B178" s="19" t="s">
        <v>13</v>
      </c>
      <c r="C178" s="5">
        <v>16</v>
      </c>
      <c r="D178" s="15">
        <v>0.65</v>
      </c>
      <c r="E178" s="16">
        <f t="shared" si="50"/>
        <v>650</v>
      </c>
      <c r="F178" s="16">
        <f>E178*C178</f>
        <v>10400</v>
      </c>
      <c r="G178" s="16">
        <f t="shared" si="51"/>
        <v>124800</v>
      </c>
      <c r="H178" s="53"/>
    </row>
    <row r="179" spans="1:8" x14ac:dyDescent="0.25">
      <c r="A179" s="12"/>
      <c r="B179" s="13" t="s">
        <v>64</v>
      </c>
      <c r="C179" s="26">
        <f>SUM(C180:C182)</f>
        <v>15</v>
      </c>
      <c r="D179" s="26"/>
      <c r="E179" s="26"/>
      <c r="F179" s="26">
        <f t="shared" ref="F179:G179" si="56">SUM(F180:F182)</f>
        <v>10850</v>
      </c>
      <c r="G179" s="26">
        <f t="shared" si="56"/>
        <v>130200</v>
      </c>
      <c r="H179" s="53"/>
    </row>
    <row r="180" spans="1:8" x14ac:dyDescent="0.25">
      <c r="A180" s="33"/>
      <c r="B180" s="19" t="s">
        <v>10</v>
      </c>
      <c r="C180" s="5">
        <v>1</v>
      </c>
      <c r="D180" s="15">
        <v>1.6</v>
      </c>
      <c r="E180" s="16">
        <f t="shared" si="50"/>
        <v>1600</v>
      </c>
      <c r="F180" s="16">
        <f>E180*C180</f>
        <v>1600</v>
      </c>
      <c r="G180" s="16">
        <f t="shared" si="51"/>
        <v>19200</v>
      </c>
      <c r="H180" s="53"/>
    </row>
    <row r="181" spans="1:8" x14ac:dyDescent="0.25">
      <c r="A181" s="33"/>
      <c r="B181" s="19" t="s">
        <v>11</v>
      </c>
      <c r="C181" s="5">
        <v>1</v>
      </c>
      <c r="D181" s="15">
        <v>0.8</v>
      </c>
      <c r="E181" s="16">
        <f t="shared" si="50"/>
        <v>800</v>
      </c>
      <c r="F181" s="16">
        <f>E181*C181</f>
        <v>800</v>
      </c>
      <c r="G181" s="16">
        <f t="shared" si="51"/>
        <v>9600</v>
      </c>
      <c r="H181" s="53"/>
    </row>
    <row r="182" spans="1:8" x14ac:dyDescent="0.25">
      <c r="A182" s="33"/>
      <c r="B182" s="19" t="s">
        <v>13</v>
      </c>
      <c r="C182" s="5">
        <v>13</v>
      </c>
      <c r="D182" s="15">
        <v>0.65</v>
      </c>
      <c r="E182" s="16">
        <f t="shared" si="50"/>
        <v>650</v>
      </c>
      <c r="F182" s="16">
        <f>E182*C182</f>
        <v>8450</v>
      </c>
      <c r="G182" s="16">
        <f t="shared" si="51"/>
        <v>101400</v>
      </c>
      <c r="H182" s="53"/>
    </row>
    <row r="183" spans="1:8" x14ac:dyDescent="0.25">
      <c r="A183" s="12"/>
      <c r="B183" s="13" t="s">
        <v>65</v>
      </c>
      <c r="C183" s="26">
        <f>SUM(C184:C186)</f>
        <v>5</v>
      </c>
      <c r="D183" s="26"/>
      <c r="E183" s="26"/>
      <c r="F183" s="26">
        <f t="shared" ref="F183:G183" si="57">SUM(F184:F186)</f>
        <v>3850</v>
      </c>
      <c r="G183" s="26">
        <f t="shared" si="57"/>
        <v>46200</v>
      </c>
      <c r="H183" s="53"/>
    </row>
    <row r="184" spans="1:8" x14ac:dyDescent="0.25">
      <c r="A184" s="33"/>
      <c r="B184" s="19" t="s">
        <v>66</v>
      </c>
      <c r="C184" s="5">
        <v>1</v>
      </c>
      <c r="D184" s="15">
        <v>1.1000000000000001</v>
      </c>
      <c r="E184" s="16">
        <f t="shared" si="50"/>
        <v>1100</v>
      </c>
      <c r="F184" s="16">
        <f>E184*C184</f>
        <v>1100</v>
      </c>
      <c r="G184" s="16">
        <f t="shared" si="51"/>
        <v>13200</v>
      </c>
      <c r="H184" s="53"/>
    </row>
    <row r="185" spans="1:8" x14ac:dyDescent="0.25">
      <c r="A185" s="33"/>
      <c r="B185" s="19" t="s">
        <v>11</v>
      </c>
      <c r="C185" s="5">
        <v>1</v>
      </c>
      <c r="D185" s="15">
        <v>0.8</v>
      </c>
      <c r="E185" s="16">
        <f t="shared" si="50"/>
        <v>800</v>
      </c>
      <c r="F185" s="16">
        <f>E185*C185</f>
        <v>800</v>
      </c>
      <c r="G185" s="16">
        <f t="shared" si="51"/>
        <v>9600</v>
      </c>
      <c r="H185" s="53"/>
    </row>
    <row r="186" spans="1:8" x14ac:dyDescent="0.25">
      <c r="A186" s="33"/>
      <c r="B186" s="19" t="s">
        <v>13</v>
      </c>
      <c r="C186" s="5">
        <v>3</v>
      </c>
      <c r="D186" s="15">
        <v>0.65</v>
      </c>
      <c r="E186" s="16">
        <f t="shared" ref="E186:E210" si="58">D186*1000</f>
        <v>650</v>
      </c>
      <c r="F186" s="16">
        <f>E186*C186</f>
        <v>1950</v>
      </c>
      <c r="G186" s="16">
        <f t="shared" ref="G186:G210" si="59">F186*12</f>
        <v>23400</v>
      </c>
      <c r="H186" s="53"/>
    </row>
    <row r="187" spans="1:8" ht="25.5" x14ac:dyDescent="0.25">
      <c r="A187" s="12"/>
      <c r="B187" s="13" t="s">
        <v>67</v>
      </c>
      <c r="C187" s="26">
        <f>SUM(C188:C190)</f>
        <v>6</v>
      </c>
      <c r="D187" s="26"/>
      <c r="E187" s="26"/>
      <c r="F187" s="26">
        <f t="shared" ref="F187:G187" si="60">SUM(F188:F190)</f>
        <v>4650</v>
      </c>
      <c r="G187" s="26">
        <f t="shared" si="60"/>
        <v>55800</v>
      </c>
      <c r="H187" s="53"/>
    </row>
    <row r="188" spans="1:8" x14ac:dyDescent="0.25">
      <c r="A188" s="33"/>
      <c r="B188" s="19" t="s">
        <v>66</v>
      </c>
      <c r="C188" s="5">
        <v>1</v>
      </c>
      <c r="D188" s="15">
        <v>1.1000000000000001</v>
      </c>
      <c r="E188" s="16">
        <f t="shared" si="58"/>
        <v>1100</v>
      </c>
      <c r="F188" s="16">
        <f>E188*C188</f>
        <v>1100</v>
      </c>
      <c r="G188" s="16">
        <f t="shared" si="59"/>
        <v>13200</v>
      </c>
      <c r="H188" s="53"/>
    </row>
    <row r="189" spans="1:8" x14ac:dyDescent="0.25">
      <c r="A189" s="33"/>
      <c r="B189" s="19" t="s">
        <v>11</v>
      </c>
      <c r="C189" s="5">
        <v>2</v>
      </c>
      <c r="D189" s="15">
        <v>0.8</v>
      </c>
      <c r="E189" s="16">
        <f t="shared" si="58"/>
        <v>800</v>
      </c>
      <c r="F189" s="16">
        <f>E189*C189</f>
        <v>1600</v>
      </c>
      <c r="G189" s="16">
        <f t="shared" si="59"/>
        <v>19200</v>
      </c>
      <c r="H189" s="53"/>
    </row>
    <row r="190" spans="1:8" x14ac:dyDescent="0.25">
      <c r="A190" s="33"/>
      <c r="B190" s="19" t="s">
        <v>13</v>
      </c>
      <c r="C190" s="5">
        <v>3</v>
      </c>
      <c r="D190" s="15">
        <v>0.65</v>
      </c>
      <c r="E190" s="16">
        <f t="shared" si="58"/>
        <v>650</v>
      </c>
      <c r="F190" s="16">
        <f>E190*C190</f>
        <v>1950</v>
      </c>
      <c r="G190" s="16">
        <f t="shared" si="59"/>
        <v>23400</v>
      </c>
      <c r="H190" s="53"/>
    </row>
    <row r="191" spans="1:8" ht="25.5" x14ac:dyDescent="0.25">
      <c r="A191" s="12"/>
      <c r="B191" s="13" t="s">
        <v>68</v>
      </c>
      <c r="C191" s="26">
        <f>SUM(C192:C194)</f>
        <v>4</v>
      </c>
      <c r="D191" s="26"/>
      <c r="E191" s="26"/>
      <c r="F191" s="26">
        <f t="shared" ref="F191:G191" si="61">SUM(F192:F194)</f>
        <v>3200</v>
      </c>
      <c r="G191" s="26">
        <f t="shared" si="61"/>
        <v>38400</v>
      </c>
      <c r="H191" s="53"/>
    </row>
    <row r="192" spans="1:8" x14ac:dyDescent="0.25">
      <c r="A192" s="33"/>
      <c r="B192" s="19" t="s">
        <v>66</v>
      </c>
      <c r="C192" s="5">
        <v>1</v>
      </c>
      <c r="D192" s="15">
        <v>1.1000000000000001</v>
      </c>
      <c r="E192" s="16">
        <f t="shared" si="58"/>
        <v>1100</v>
      </c>
      <c r="F192" s="16">
        <f>E192*C192</f>
        <v>1100</v>
      </c>
      <c r="G192" s="16">
        <f t="shared" si="59"/>
        <v>13200</v>
      </c>
      <c r="H192" s="53"/>
    </row>
    <row r="193" spans="1:8" x14ac:dyDescent="0.25">
      <c r="A193" s="33"/>
      <c r="B193" s="19" t="s">
        <v>11</v>
      </c>
      <c r="C193" s="5">
        <v>1</v>
      </c>
      <c r="D193" s="15">
        <v>0.8</v>
      </c>
      <c r="E193" s="16">
        <f t="shared" si="58"/>
        <v>800</v>
      </c>
      <c r="F193" s="16">
        <f>E193*C193</f>
        <v>800</v>
      </c>
      <c r="G193" s="16">
        <f t="shared" si="59"/>
        <v>9600</v>
      </c>
      <c r="H193" s="53"/>
    </row>
    <row r="194" spans="1:8" x14ac:dyDescent="0.25">
      <c r="A194" s="33"/>
      <c r="B194" s="19" t="s">
        <v>13</v>
      </c>
      <c r="C194" s="5">
        <v>2</v>
      </c>
      <c r="D194" s="15">
        <v>0.65</v>
      </c>
      <c r="E194" s="16">
        <f t="shared" si="58"/>
        <v>650</v>
      </c>
      <c r="F194" s="16">
        <f>E194*C194</f>
        <v>1300</v>
      </c>
      <c r="G194" s="16">
        <f t="shared" si="59"/>
        <v>15600</v>
      </c>
      <c r="H194" s="53"/>
    </row>
    <row r="195" spans="1:8" x14ac:dyDescent="0.25">
      <c r="A195" s="12"/>
      <c r="B195" s="13" t="s">
        <v>69</v>
      </c>
      <c r="C195" s="26">
        <f>SUM(C196:C198)</f>
        <v>3</v>
      </c>
      <c r="D195" s="26"/>
      <c r="E195" s="26"/>
      <c r="F195" s="26">
        <f t="shared" ref="F195:G195" si="62">SUM(F196:F198)</f>
        <v>2550</v>
      </c>
      <c r="G195" s="26">
        <f t="shared" si="62"/>
        <v>30600</v>
      </c>
      <c r="H195" s="53"/>
    </row>
    <row r="196" spans="1:8" x14ac:dyDescent="0.25">
      <c r="A196" s="33"/>
      <c r="B196" s="19" t="s">
        <v>66</v>
      </c>
      <c r="C196" s="5">
        <v>1</v>
      </c>
      <c r="D196" s="15">
        <v>1.1000000000000001</v>
      </c>
      <c r="E196" s="16">
        <f t="shared" si="58"/>
        <v>1100</v>
      </c>
      <c r="F196" s="16">
        <f>E196*C196</f>
        <v>1100</v>
      </c>
      <c r="G196" s="16">
        <f t="shared" si="59"/>
        <v>13200</v>
      </c>
      <c r="H196" s="53"/>
    </row>
    <row r="197" spans="1:8" x14ac:dyDescent="0.25">
      <c r="A197" s="33"/>
      <c r="B197" s="19" t="s">
        <v>11</v>
      </c>
      <c r="C197" s="5">
        <v>1</v>
      </c>
      <c r="D197" s="15">
        <v>0.8</v>
      </c>
      <c r="E197" s="16">
        <f t="shared" si="58"/>
        <v>800</v>
      </c>
      <c r="F197" s="16">
        <f>E197*C197</f>
        <v>800</v>
      </c>
      <c r="G197" s="16">
        <f t="shared" si="59"/>
        <v>9600</v>
      </c>
      <c r="H197" s="53"/>
    </row>
    <row r="198" spans="1:8" x14ac:dyDescent="0.25">
      <c r="A198" s="33"/>
      <c r="B198" s="19" t="s">
        <v>13</v>
      </c>
      <c r="C198" s="5">
        <v>1</v>
      </c>
      <c r="D198" s="15">
        <v>0.65</v>
      </c>
      <c r="E198" s="16">
        <f t="shared" si="58"/>
        <v>650</v>
      </c>
      <c r="F198" s="16">
        <f>E198*C198</f>
        <v>650</v>
      </c>
      <c r="G198" s="16">
        <f t="shared" si="59"/>
        <v>7800</v>
      </c>
      <c r="H198" s="53"/>
    </row>
    <row r="199" spans="1:8" x14ac:dyDescent="0.25">
      <c r="A199" s="12"/>
      <c r="B199" s="13" t="s">
        <v>70</v>
      </c>
      <c r="C199" s="25">
        <f>SUM(C200:C202)</f>
        <v>6</v>
      </c>
      <c r="D199" s="25"/>
      <c r="E199" s="25"/>
      <c r="F199" s="25">
        <f t="shared" ref="F199:G199" si="63">SUM(F200:F202)</f>
        <v>4650</v>
      </c>
      <c r="G199" s="25">
        <f t="shared" si="63"/>
        <v>55800</v>
      </c>
      <c r="H199" s="53"/>
    </row>
    <row r="200" spans="1:8" x14ac:dyDescent="0.25">
      <c r="A200" s="33"/>
      <c r="B200" s="19" t="s">
        <v>66</v>
      </c>
      <c r="C200" s="5">
        <v>1</v>
      </c>
      <c r="D200" s="15">
        <v>1.1000000000000001</v>
      </c>
      <c r="E200" s="16">
        <f t="shared" si="58"/>
        <v>1100</v>
      </c>
      <c r="F200" s="16">
        <f>E200*C200</f>
        <v>1100</v>
      </c>
      <c r="G200" s="16">
        <f t="shared" si="59"/>
        <v>13200</v>
      </c>
      <c r="H200" s="53"/>
    </row>
    <row r="201" spans="1:8" x14ac:dyDescent="0.25">
      <c r="A201" s="33"/>
      <c r="B201" s="19" t="s">
        <v>11</v>
      </c>
      <c r="C201" s="5">
        <v>2</v>
      </c>
      <c r="D201" s="15">
        <v>0.8</v>
      </c>
      <c r="E201" s="16">
        <f t="shared" si="58"/>
        <v>800</v>
      </c>
      <c r="F201" s="16">
        <f>E201*C201</f>
        <v>1600</v>
      </c>
      <c r="G201" s="16">
        <f t="shared" si="59"/>
        <v>19200</v>
      </c>
      <c r="H201" s="53"/>
    </row>
    <row r="202" spans="1:8" x14ac:dyDescent="0.25">
      <c r="A202" s="33"/>
      <c r="B202" s="19" t="s">
        <v>13</v>
      </c>
      <c r="C202" s="5">
        <v>3</v>
      </c>
      <c r="D202" s="15">
        <v>0.65</v>
      </c>
      <c r="E202" s="16">
        <f t="shared" si="58"/>
        <v>650</v>
      </c>
      <c r="F202" s="16">
        <f>E202*C202</f>
        <v>1950</v>
      </c>
      <c r="G202" s="16">
        <f t="shared" si="59"/>
        <v>23400</v>
      </c>
      <c r="H202" s="53"/>
    </row>
    <row r="203" spans="1:8" x14ac:dyDescent="0.25">
      <c r="A203" s="12"/>
      <c r="B203" s="13" t="s">
        <v>71</v>
      </c>
      <c r="C203" s="25">
        <f>SUM(C204:C206)</f>
        <v>5</v>
      </c>
      <c r="D203" s="25"/>
      <c r="E203" s="25"/>
      <c r="F203" s="25">
        <f t="shared" ref="F203:G203" si="64">SUM(F204:F206)</f>
        <v>3850</v>
      </c>
      <c r="G203" s="25">
        <f t="shared" si="64"/>
        <v>46200</v>
      </c>
      <c r="H203" s="53"/>
    </row>
    <row r="204" spans="1:8" x14ac:dyDescent="0.25">
      <c r="A204" s="33"/>
      <c r="B204" s="19" t="s">
        <v>66</v>
      </c>
      <c r="C204" s="5">
        <v>1</v>
      </c>
      <c r="D204" s="15">
        <v>1.1000000000000001</v>
      </c>
      <c r="E204" s="16">
        <f t="shared" si="58"/>
        <v>1100</v>
      </c>
      <c r="F204" s="16">
        <f>E204*C204</f>
        <v>1100</v>
      </c>
      <c r="G204" s="16">
        <f t="shared" si="59"/>
        <v>13200</v>
      </c>
      <c r="H204" s="53"/>
    </row>
    <row r="205" spans="1:8" x14ac:dyDescent="0.25">
      <c r="A205" s="33"/>
      <c r="B205" s="19" t="s">
        <v>11</v>
      </c>
      <c r="C205" s="5">
        <v>1</v>
      </c>
      <c r="D205" s="15">
        <v>0.8</v>
      </c>
      <c r="E205" s="16">
        <f t="shared" si="58"/>
        <v>800</v>
      </c>
      <c r="F205" s="16">
        <f>E205*C205</f>
        <v>800</v>
      </c>
      <c r="G205" s="16">
        <f t="shared" si="59"/>
        <v>9600</v>
      </c>
      <c r="H205" s="53"/>
    </row>
    <row r="206" spans="1:8" x14ac:dyDescent="0.25">
      <c r="A206" s="33"/>
      <c r="B206" s="19" t="s">
        <v>13</v>
      </c>
      <c r="C206" s="5">
        <v>3</v>
      </c>
      <c r="D206" s="15">
        <v>0.65</v>
      </c>
      <c r="E206" s="16">
        <f t="shared" si="58"/>
        <v>650</v>
      </c>
      <c r="F206" s="16">
        <f>E206*C206</f>
        <v>1950</v>
      </c>
      <c r="G206" s="16">
        <f t="shared" si="59"/>
        <v>23400</v>
      </c>
      <c r="H206" s="53"/>
    </row>
    <row r="207" spans="1:8" x14ac:dyDescent="0.25">
      <c r="A207" s="12"/>
      <c r="B207" s="13" t="s">
        <v>72</v>
      </c>
      <c r="C207" s="25">
        <f>SUM(C208:C210)</f>
        <v>5</v>
      </c>
      <c r="D207" s="25"/>
      <c r="E207" s="25"/>
      <c r="F207" s="25">
        <f t="shared" ref="F207:G207" si="65">SUM(F208:F210)</f>
        <v>3850</v>
      </c>
      <c r="G207" s="25">
        <f t="shared" si="65"/>
        <v>46200</v>
      </c>
      <c r="H207" s="53"/>
    </row>
    <row r="208" spans="1:8" x14ac:dyDescent="0.25">
      <c r="A208" s="33"/>
      <c r="B208" s="19" t="s">
        <v>66</v>
      </c>
      <c r="C208" s="5">
        <v>1</v>
      </c>
      <c r="D208" s="15">
        <v>1.1000000000000001</v>
      </c>
      <c r="E208" s="16">
        <f t="shared" si="58"/>
        <v>1100</v>
      </c>
      <c r="F208" s="16">
        <f>E208*C208</f>
        <v>1100</v>
      </c>
      <c r="G208" s="16">
        <f t="shared" si="59"/>
        <v>13200</v>
      </c>
      <c r="H208" s="53"/>
    </row>
    <row r="209" spans="1:8" x14ac:dyDescent="0.25">
      <c r="A209" s="33"/>
      <c r="B209" s="19" t="s">
        <v>11</v>
      </c>
      <c r="C209" s="5">
        <v>1</v>
      </c>
      <c r="D209" s="15">
        <v>0.8</v>
      </c>
      <c r="E209" s="16">
        <f t="shared" si="58"/>
        <v>800</v>
      </c>
      <c r="F209" s="16">
        <f>E209*C209</f>
        <v>800</v>
      </c>
      <c r="G209" s="16">
        <f t="shared" si="59"/>
        <v>9600</v>
      </c>
      <c r="H209" s="53"/>
    </row>
    <row r="210" spans="1:8" x14ac:dyDescent="0.25">
      <c r="A210" s="33"/>
      <c r="B210" s="19" t="s">
        <v>13</v>
      </c>
      <c r="C210" s="5">
        <v>3</v>
      </c>
      <c r="D210" s="15">
        <v>0.65</v>
      </c>
      <c r="E210" s="16">
        <f t="shared" si="58"/>
        <v>650</v>
      </c>
      <c r="F210" s="16">
        <f>E210*C210</f>
        <v>1950</v>
      </c>
      <c r="G210" s="16">
        <f t="shared" si="59"/>
        <v>23400</v>
      </c>
      <c r="H210" s="53"/>
    </row>
  </sheetData>
  <autoFilter ref="A2:I210"/>
  <mergeCells count="2">
    <mergeCell ref="H4:H210"/>
    <mergeCell ref="A1:H1"/>
  </mergeCells>
  <printOptions horizontalCentered="1"/>
  <pageMargins left="0" right="0" top="0.25" bottom="0.25" header="0.3" footer="0.3"/>
  <pageSetup paperSize="9" scale="81" fitToHeight="0" orientation="portrait" r:id="rId1"/>
  <ignoredErrors>
    <ignoredError sqref="F7: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5" zoomScaleNormal="100" zoomScaleSheetLayoutView="85" workbookViewId="0">
      <selection activeCell="L11" sqref="L11"/>
    </sheetView>
  </sheetViews>
  <sheetFormatPr defaultRowHeight="15" x14ac:dyDescent="0.25"/>
  <cols>
    <col min="1" max="1" width="4.28515625" customWidth="1"/>
    <col min="2" max="2" width="42.42578125" customWidth="1"/>
    <col min="3" max="3" width="8.7109375" customWidth="1"/>
    <col min="4" max="4" width="14" customWidth="1"/>
    <col min="5" max="6" width="16" customWidth="1"/>
    <col min="7" max="7" width="15.85546875" customWidth="1"/>
    <col min="8" max="8" width="16" hidden="1" customWidth="1"/>
    <col min="9" max="9" width="1.85546875" customWidth="1"/>
    <col min="11" max="12" width="11.5703125" bestFit="1" customWidth="1"/>
  </cols>
  <sheetData>
    <row r="1" spans="1:12" ht="42" customHeight="1" x14ac:dyDescent="0.25">
      <c r="A1" s="59" t="s">
        <v>76</v>
      </c>
      <c r="B1" s="59"/>
      <c r="C1" s="59"/>
      <c r="D1" s="59"/>
      <c r="E1" s="59"/>
      <c r="F1" s="59"/>
      <c r="G1" s="59"/>
      <c r="H1" s="59"/>
      <c r="K1" s="14"/>
      <c r="L1" s="14"/>
    </row>
    <row r="2" spans="1:12" ht="111" customHeight="1" x14ac:dyDescent="0.25">
      <c r="A2" s="35" t="s">
        <v>80</v>
      </c>
      <c r="B2" s="35" t="s">
        <v>0</v>
      </c>
      <c r="C2" s="35" t="s">
        <v>1</v>
      </c>
      <c r="D2" s="35" t="s">
        <v>81</v>
      </c>
      <c r="E2" s="35" t="s">
        <v>74</v>
      </c>
      <c r="F2" s="35" t="s">
        <v>75</v>
      </c>
      <c r="G2" s="35" t="s">
        <v>2</v>
      </c>
      <c r="H2" s="35" t="s">
        <v>3</v>
      </c>
      <c r="I2" s="1"/>
      <c r="K2" s="18"/>
    </row>
    <row r="3" spans="1:12" ht="26.25" customHeight="1" x14ac:dyDescent="0.25">
      <c r="A3" s="31"/>
      <c r="B3" s="49" t="s">
        <v>4</v>
      </c>
      <c r="C3" s="50">
        <f>SUM(C4:C15)</f>
        <v>306</v>
      </c>
      <c r="D3" s="49"/>
      <c r="E3" s="51"/>
      <c r="F3" s="51">
        <f>SUM(F4:F15)</f>
        <v>292300</v>
      </c>
      <c r="G3" s="51">
        <f>SUM(G4:G15)</f>
        <v>3507600</v>
      </c>
      <c r="H3" s="52">
        <f>3150000+264000</f>
        <v>3414000</v>
      </c>
      <c r="I3" s="1"/>
      <c r="K3" s="18"/>
    </row>
    <row r="4" spans="1:12" ht="35.25" customHeight="1" x14ac:dyDescent="0.25">
      <c r="A4" s="6"/>
      <c r="B4" s="36" t="s">
        <v>7</v>
      </c>
      <c r="C4" s="40">
        <v>1</v>
      </c>
      <c r="D4" s="41">
        <v>2.6</v>
      </c>
      <c r="E4" s="42">
        <f t="shared" ref="E4:E15" si="0">D4*1000</f>
        <v>2600</v>
      </c>
      <c r="F4" s="42">
        <f t="shared" ref="F4:F15" si="1">E4*C4</f>
        <v>2600</v>
      </c>
      <c r="G4" s="42">
        <f t="shared" ref="G4:G15" si="2">F4*12</f>
        <v>31200</v>
      </c>
      <c r="H4" s="56"/>
    </row>
    <row r="5" spans="1:12" ht="35.25" customHeight="1" x14ac:dyDescent="0.25">
      <c r="A5" s="7"/>
      <c r="B5" s="37" t="s">
        <v>8</v>
      </c>
      <c r="C5" s="43">
        <v>4</v>
      </c>
      <c r="D5" s="44">
        <v>2.4</v>
      </c>
      <c r="E5" s="45">
        <f t="shared" si="0"/>
        <v>2400</v>
      </c>
      <c r="F5" s="45">
        <f t="shared" si="1"/>
        <v>9600</v>
      </c>
      <c r="G5" s="45">
        <f t="shared" si="2"/>
        <v>115200</v>
      </c>
      <c r="H5" s="57"/>
    </row>
    <row r="6" spans="1:12" ht="35.25" customHeight="1" x14ac:dyDescent="0.35">
      <c r="A6" s="30"/>
      <c r="B6" s="38" t="s">
        <v>45</v>
      </c>
      <c r="C6" s="43">
        <v>1</v>
      </c>
      <c r="D6" s="44">
        <v>2.2000000000000002</v>
      </c>
      <c r="E6" s="45">
        <f t="shared" si="0"/>
        <v>2200</v>
      </c>
      <c r="F6" s="45">
        <f t="shared" si="1"/>
        <v>2200</v>
      </c>
      <c r="G6" s="45">
        <f t="shared" si="2"/>
        <v>26400</v>
      </c>
      <c r="H6" s="57"/>
    </row>
    <row r="7" spans="1:12" ht="35.25" customHeight="1" x14ac:dyDescent="0.25">
      <c r="A7" s="11"/>
      <c r="B7" s="37" t="s">
        <v>17</v>
      </c>
      <c r="C7" s="43">
        <v>9</v>
      </c>
      <c r="D7" s="44">
        <v>2</v>
      </c>
      <c r="E7" s="45">
        <f t="shared" si="0"/>
        <v>2000</v>
      </c>
      <c r="F7" s="45">
        <f t="shared" si="1"/>
        <v>18000</v>
      </c>
      <c r="G7" s="45">
        <f t="shared" si="2"/>
        <v>216000</v>
      </c>
      <c r="H7" s="57"/>
    </row>
    <row r="8" spans="1:12" ht="35.25" customHeight="1" x14ac:dyDescent="0.3">
      <c r="A8" s="30"/>
      <c r="B8" s="37" t="s">
        <v>22</v>
      </c>
      <c r="C8" s="43">
        <v>1</v>
      </c>
      <c r="D8" s="44">
        <v>1.8</v>
      </c>
      <c r="E8" s="45">
        <f t="shared" si="0"/>
        <v>1800</v>
      </c>
      <c r="F8" s="45">
        <f t="shared" si="1"/>
        <v>1800</v>
      </c>
      <c r="G8" s="45">
        <f t="shared" si="2"/>
        <v>21600</v>
      </c>
      <c r="H8" s="57"/>
    </row>
    <row r="9" spans="1:12" ht="35.25" customHeight="1" x14ac:dyDescent="0.25">
      <c r="A9" s="11"/>
      <c r="B9" s="37" t="s">
        <v>62</v>
      </c>
      <c r="C9" s="43">
        <v>2</v>
      </c>
      <c r="D9" s="44">
        <v>1.8</v>
      </c>
      <c r="E9" s="45">
        <f t="shared" si="0"/>
        <v>1800</v>
      </c>
      <c r="F9" s="45">
        <f t="shared" si="1"/>
        <v>3600</v>
      </c>
      <c r="G9" s="45">
        <f t="shared" si="2"/>
        <v>43200</v>
      </c>
      <c r="H9" s="57"/>
    </row>
    <row r="10" spans="1:12" ht="35.25" customHeight="1" x14ac:dyDescent="0.25">
      <c r="A10" s="11"/>
      <c r="B10" s="37" t="s">
        <v>10</v>
      </c>
      <c r="C10" s="43">
        <v>26</v>
      </c>
      <c r="D10" s="44">
        <v>1.6</v>
      </c>
      <c r="E10" s="45">
        <f t="shared" si="0"/>
        <v>1600</v>
      </c>
      <c r="F10" s="45">
        <f t="shared" si="1"/>
        <v>41600</v>
      </c>
      <c r="G10" s="45">
        <f t="shared" si="2"/>
        <v>499200</v>
      </c>
      <c r="H10" s="57"/>
    </row>
    <row r="11" spans="1:12" ht="35.25" customHeight="1" x14ac:dyDescent="0.25">
      <c r="A11" s="11"/>
      <c r="B11" s="37" t="s">
        <v>49</v>
      </c>
      <c r="C11" s="43">
        <v>9</v>
      </c>
      <c r="D11" s="44">
        <v>1.6</v>
      </c>
      <c r="E11" s="45">
        <f t="shared" si="0"/>
        <v>1600</v>
      </c>
      <c r="F11" s="45">
        <f t="shared" si="1"/>
        <v>14400</v>
      </c>
      <c r="G11" s="45">
        <f t="shared" si="2"/>
        <v>172800</v>
      </c>
      <c r="H11" s="57"/>
    </row>
    <row r="12" spans="1:12" ht="35.25" customHeight="1" x14ac:dyDescent="0.25">
      <c r="A12" s="11"/>
      <c r="B12" s="37" t="s">
        <v>66</v>
      </c>
      <c r="C12" s="43">
        <v>7</v>
      </c>
      <c r="D12" s="44">
        <v>1.1000000000000001</v>
      </c>
      <c r="E12" s="45">
        <f t="shared" si="0"/>
        <v>1100</v>
      </c>
      <c r="F12" s="45">
        <f t="shared" si="1"/>
        <v>7700</v>
      </c>
      <c r="G12" s="45">
        <f t="shared" si="2"/>
        <v>92400</v>
      </c>
      <c r="H12" s="57"/>
    </row>
    <row r="13" spans="1:12" ht="35.25" customHeight="1" x14ac:dyDescent="0.25">
      <c r="A13" s="11"/>
      <c r="B13" s="37" t="s">
        <v>15</v>
      </c>
      <c r="C13" s="43">
        <v>54</v>
      </c>
      <c r="D13" s="44">
        <v>1</v>
      </c>
      <c r="E13" s="45">
        <f t="shared" si="0"/>
        <v>1000</v>
      </c>
      <c r="F13" s="45">
        <f t="shared" si="1"/>
        <v>54000</v>
      </c>
      <c r="G13" s="45">
        <f t="shared" si="2"/>
        <v>648000</v>
      </c>
      <c r="H13" s="57"/>
    </row>
    <row r="14" spans="1:12" ht="35.25" customHeight="1" x14ac:dyDescent="0.25">
      <c r="A14" s="11"/>
      <c r="B14" s="37" t="s">
        <v>11</v>
      </c>
      <c r="C14" s="43">
        <v>80</v>
      </c>
      <c r="D14" s="44">
        <v>0.8</v>
      </c>
      <c r="E14" s="45">
        <f t="shared" si="0"/>
        <v>800</v>
      </c>
      <c r="F14" s="45">
        <f t="shared" si="1"/>
        <v>64000</v>
      </c>
      <c r="G14" s="45">
        <f t="shared" si="2"/>
        <v>768000</v>
      </c>
      <c r="H14" s="57"/>
    </row>
    <row r="15" spans="1:12" ht="35.25" customHeight="1" x14ac:dyDescent="0.25">
      <c r="A15" s="17"/>
      <c r="B15" s="39" t="s">
        <v>13</v>
      </c>
      <c r="C15" s="46">
        <v>112</v>
      </c>
      <c r="D15" s="47">
        <v>0.65</v>
      </c>
      <c r="E15" s="48">
        <f t="shared" si="0"/>
        <v>650</v>
      </c>
      <c r="F15" s="48">
        <f t="shared" si="1"/>
        <v>72800</v>
      </c>
      <c r="G15" s="48">
        <f t="shared" si="2"/>
        <v>873600</v>
      </c>
      <c r="H15" s="58"/>
    </row>
  </sheetData>
  <mergeCells count="2">
    <mergeCell ref="H4:H15"/>
    <mergeCell ref="A1:H1"/>
  </mergeCells>
  <printOptions horizontalCentered="1"/>
  <pageMargins left="0" right="0" top="0.25" bottom="0.2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საშტატო</vt:lpstr>
      <vt:lpstr>მოკლე ფორმა</vt:lpstr>
      <vt:lpstr>'მოკლე ფორმა'!Print_Area</vt:lpstr>
      <vt:lpstr>საშტატო!Print_Area</vt:lpstr>
      <vt:lpstr>'მოკლე ფორმა'!Print_Titles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2018-04-30T13:15:55Z</dcterms:modified>
</cp:coreProperties>
</file>