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675" windowWidth="15480" windowHeight="9510" tabRatio="631" firstSheet="2" activeTab="2"/>
  </bookViews>
  <sheets>
    <sheet name="danarti 1a" sheetId="40" state="hidden" r:id="rId1"/>
    <sheet name="danarti 2a" sheetId="41" state="hidden" r:id="rId2"/>
    <sheet name="danarti 3" sheetId="39" r:id="rId3"/>
    <sheet name="dizel" sheetId="44" r:id="rId4"/>
    <sheet name="benzin" sheetId="43" r:id="rId5"/>
    <sheet name="danarti 3a" sheetId="42" state="hidden" r:id="rId6"/>
  </sheets>
  <definedNames>
    <definedName name="_xlnm._FilterDatabase" localSheetId="2" hidden="1">'danarti 3'!$B$6:$M$6</definedName>
    <definedName name="_xlnm.Print_Area" localSheetId="0">'danarti 1a'!$B$2:$C$13</definedName>
    <definedName name="_xlnm.Print_Area" localSheetId="1">'danarti 2a'!$B$2:$C$18</definedName>
    <definedName name="_xlnm.Print_Area" localSheetId="2">'danarti 3'!$B$2:$M$23</definedName>
    <definedName name="_xlnm.Print_Area" localSheetId="5">'danarti 3a'!$B$2:$C$15</definedName>
  </definedNames>
  <calcPr calcId="125725"/>
</workbook>
</file>

<file path=xl/calcChain.xml><?xml version="1.0" encoding="utf-8"?>
<calcChain xmlns="http://schemas.openxmlformats.org/spreadsheetml/2006/main">
  <c r="F22" i="44"/>
  <c r="F16"/>
  <c r="F43" i="43"/>
  <c r="F51" s="1"/>
  <c r="E22" i="39" l="1"/>
  <c r="C22"/>
  <c r="E20" l="1"/>
  <c r="D20"/>
  <c r="E19" l="1"/>
  <c r="D19"/>
  <c r="E18" l="1"/>
  <c r="D18"/>
  <c r="D17" l="1"/>
  <c r="D16" l="1"/>
  <c r="D15" l="1"/>
  <c r="D13" l="1"/>
  <c r="M22" l="1"/>
  <c r="M21"/>
  <c r="M13"/>
  <c r="M14"/>
  <c r="M15"/>
  <c r="M16"/>
  <c r="M17"/>
  <c r="M18"/>
  <c r="M19"/>
  <c r="M20"/>
  <c r="M12"/>
  <c r="M11"/>
  <c r="L20" l="1"/>
  <c r="L15"/>
  <c r="L14"/>
  <c r="L12"/>
  <c r="L13"/>
  <c r="L21"/>
  <c r="D23"/>
  <c r="M23"/>
  <c r="L16"/>
  <c r="L17"/>
  <c r="L18"/>
  <c r="L19"/>
  <c r="L22"/>
  <c r="L11"/>
  <c r="G23"/>
  <c r="H23"/>
  <c r="J23"/>
  <c r="K23"/>
  <c r="E23"/>
  <c r="L23" l="1"/>
</calcChain>
</file>

<file path=xl/sharedStrings.xml><?xml version="1.0" encoding="utf-8"?>
<sst xmlns="http://schemas.openxmlformats.org/spreadsheetml/2006/main" count="343" uniqueCount="248">
  <si>
    <t>თვე</t>
  </si>
  <si>
    <t>იანვარი</t>
  </si>
  <si>
    <t>თებერვალი</t>
  </si>
  <si>
    <t>მარტი</t>
  </si>
  <si>
    <t>აპრილი</t>
  </si>
  <si>
    <t>მაისი</t>
  </si>
  <si>
    <t>ივნისი</t>
  </si>
  <si>
    <t>ივლისი</t>
  </si>
  <si>
    <t>აგვისტო</t>
  </si>
  <si>
    <t>სექტემბერი</t>
  </si>
  <si>
    <t>ოქტომბერი</t>
  </si>
  <si>
    <t>ნოემბერი</t>
  </si>
  <si>
    <t>დეკემბერი</t>
  </si>
  <si>
    <t>სულ ჯამი:</t>
  </si>
  <si>
    <t>დანართი N1ა</t>
  </si>
  <si>
    <t>სვეტი N1</t>
  </si>
  <si>
    <t>სვეტი N2</t>
  </si>
  <si>
    <t>სვეტი N3</t>
  </si>
  <si>
    <t>სვეტი N4</t>
  </si>
  <si>
    <t>სვეტი N5</t>
  </si>
  <si>
    <t>სვეტი N6</t>
  </si>
  <si>
    <t>სვეტი N7</t>
  </si>
  <si>
    <t>სვეტი N8</t>
  </si>
  <si>
    <t>სვეტი N9</t>
  </si>
  <si>
    <t>სვეტი N10</t>
  </si>
  <si>
    <t>არ ივსება;</t>
  </si>
  <si>
    <t>სულ</t>
  </si>
  <si>
    <t>არ ივსება (ფორმულა);</t>
  </si>
  <si>
    <t>დანართი N1 –ის შევსების ინსტრუქცია</t>
  </si>
  <si>
    <t>მიეთითება შესაბამის თვეში საშტატო რიცხოვნობით გათვალისწინებული დასაქმებულებისათვის გასაცემი დარიცხული პრემიის ოდენობა. (პრემია არ მოიცავს დამქირავებლის მიერ გაწეულ დახმარებასა და "სხვა ხარჯებში" ასახულ სახელმწიფო ჯილდოებზე დაწესებულ ერთდროულ ფულად პრემიას);</t>
  </si>
  <si>
    <t>მიეთითება შესაბამის თვეში შტატგარეშე თანამშრომელთათვის გასაცემი შრომის ანაზღაურების ოდენობა;</t>
  </si>
  <si>
    <t>მიეთითება შესაბამის თვეში შტატგარეშე თანამშრომელთათვის გასაცემი პრემიის ოდენობა (პრემია არ მოიცავს დამქირავებლის მიერ გაწეულ დახმარებასა და "სხვა ხარჯებში" ასახულ სახელმწიფო ჯილდოებზე დაწესებულ ერთდროულ ფულად პრემიას);</t>
  </si>
  <si>
    <t>ინფორმაცია საშტატო განრიგით განსაზღვრულ თანამშრომელთა შესახებ</t>
  </si>
  <si>
    <t>ინფორმაცია შტატგარეშე თანამშრომელთა შესახებ</t>
  </si>
  <si>
    <t>სვეტი N11</t>
  </si>
  <si>
    <t>სვეტი N12</t>
  </si>
  <si>
    <t>სვეტი N13</t>
  </si>
  <si>
    <t>სვეტი N14</t>
  </si>
  <si>
    <t>სვეტი N15</t>
  </si>
  <si>
    <t>დანართი N2ა</t>
  </si>
  <si>
    <t>დანართი N2 –ის შევსების ინსტრუქცია</t>
  </si>
  <si>
    <t>მიეთითება ს.ს.ი.პ.-ის საშტატო განრიგით გათვალისწინებულ დასაქმებულთა მფლობელობაში არსებულ იმ მობილური ტელეფონის ნომერთა რიცხოვნობა, რომლებზეც დამსაქმებლის მიერ ირიცხება ლიმიტის ოდენობის შესაბამისი თანხა;</t>
  </si>
  <si>
    <t>მიეთითება საშტატო განრიგით გათვალისწინებულ დასაქმებულთა მფლობელობაში არსებული მობილური ტელეფონების სააბონენტო გადასახადის ჯამური ოდენობა, რომელსაც იხდის დამსაქმებელი;</t>
  </si>
  <si>
    <t>მიეთითება საშტატო განრიგით გათვალისწინებულ დასაქმებულ პირთა მფლობელობაში არსებულ მობილურ ტელეფონებზე რიცხული ლიმიტის ოდენობა ლარებში, რომელსაც იხდის დამსაქმებელი;</t>
  </si>
  <si>
    <t>მიეთითება ს.ს.ი.პ.-ის შტატგარეშე თანამშრომელთა მფლობელობაში არსებულ იმ მობილურ ტელეფონთა ნომრების რიცხოვნობა, რომლებზეც დამსაქმებლის მიერ ირიცხება ლიმიტის ოდენობის შესაბამისი თანხა;</t>
  </si>
  <si>
    <t>მიეთითება შტატგარეშე თანამშრომელთა მფლობელობაში არსებული მობილური ტელეფონების სააბონენტო გადასახადის ჯამური ოდენობა, რომელსაც იხდის დამსაქმებელი;</t>
  </si>
  <si>
    <t>მიეთითება შტატგარეშე თანამშრომელთა მფლობელობაში არსებული მობილურ ტელეფონებზე რიცხული ლიმიტის ოდენობა ლარებში, რომელსაც იხდის დამსაქმებელი;</t>
  </si>
  <si>
    <t>მიეთითება ს.ს.ი.პ.-ის ადმინისტრაციული შენობების მომსახურებისათვის განკუთვნილ საქალაქო ტელეფონის ნომერთა რაოდენობა;</t>
  </si>
  <si>
    <t>მიეთითება საქალაქო ტელეფონებზე რიცხული სააბონენტო გადასახადი ლარებში;</t>
  </si>
  <si>
    <t>მიეთითება საქალაქო ტელეფონებზე არსებული ლიმიტის ოდენობა ლარებში;</t>
  </si>
  <si>
    <t>მიეთითება ს.ს.ი.პ.-ის ადმინისტრაციული შენობის მომსახურებისათვის განსაზღვრული ინტერნეტ-კავშირის სააბონენტო გადასახადი ლარებში;</t>
  </si>
  <si>
    <t>ა ვ ტ ო მ ო ბ ი ლ ი</t>
  </si>
  <si>
    <t>ავტომობილების რაოდენობა</t>
  </si>
  <si>
    <t>ლიმიტის ოდენობა თვეში (ლიტრებში)</t>
  </si>
  <si>
    <t>მანქანა-დანადგარის რაოდენობა</t>
  </si>
  <si>
    <t>საწვავის დანახარჯის სავარაუდო ოდენობა     (ლიტრებში)</t>
  </si>
  <si>
    <t>გენერატორი და სხვა მანქანა-დანადგარები</t>
  </si>
  <si>
    <t>ინფორმაცია საწვავის ლიმიტების შესახებ</t>
  </si>
  <si>
    <t>დიზელი</t>
  </si>
  <si>
    <t>ბენზინი</t>
  </si>
  <si>
    <t>დანართი N3</t>
  </si>
  <si>
    <t>მიეთითება ს.ს.ი.პ.-ის საკუთრებაში  და საშტატო განრიგით გათვალისწინებულ თანამშრომელთა მფლობელობაში არსებულ ავტოსატრანსპორტო საშუალებათა რაოდენობა;</t>
  </si>
  <si>
    <t>მიეთითება ს.ს.ი.პ.-ის საშტატო განრიგით გათვალისწინებულ თანამშომლებზე განსაზღვრული ბენზინის ლიმიტის ოდენობა (ლიტრებში);</t>
  </si>
  <si>
    <t>მიეთითება ს.ს.ი.პ.-ის საშტატო განრიგით გათვალისწინებულ თანამშომლებზე განსაზღვრული დიზელის ლიმიტის ოდენობა (ლიტრებში);</t>
  </si>
  <si>
    <t>მიეთითება ს.ს.ი.პ.-ის საკუთრებაში არსებული იმ მანქანა-დანადგარების რიცხოვნობა, რომელთა გამოყენებაც საჭიროებს საწვავის მოხმარებას (მაგ: გენერატორი და სხვა);</t>
  </si>
  <si>
    <t>მიეთითება ს.ს.ი.პ.-ის საკუთრებაში არსებული და შტატგარეშე თანამშრომელთა მფლობელობაში მყოფი ავტოსატრანსპორტო საშუალებათა რაოდენობა;</t>
  </si>
  <si>
    <t>მიეთითება შტატგარეშე თანამშრომლებზე განსაზღვრული ბენზინის ლიმიტის ოდენობა (ლიტრებში);</t>
  </si>
  <si>
    <t>მიეთითება შტატგარეშე თანამშრომლებზე განსაზღვრული დიზელის ლიმიტის ოდენობა (ლიტრებში);</t>
  </si>
  <si>
    <t>დანართი N3ა</t>
  </si>
  <si>
    <t>დანართი N3 –ის შევსების ინსტრუქცია</t>
  </si>
  <si>
    <t>მიეთითება მანქანა-დანადგარებზე ბენზინის დანახარჯის ლიმიტის სავარაუდო წლიური ოდენობა (ლიტრებში);</t>
  </si>
  <si>
    <t>მიეთითება მანქანა-დანადგარებზე დიზელის დანახარჯის ლიმიტის სავარაუდო წლიური ოდენობა (ლიტრებში);</t>
  </si>
  <si>
    <t>მიეთითება შესაბამის თვეში იმ თანამშრომელთა რიცხოვნობა, რომლებიც არ არიან ასახულნი საშტატო განრიგში (შტატგარეშე თანამშრომლები);</t>
  </si>
  <si>
    <t>ინფორმაცია სსიპ-ის საკუთრებაში არსებული მანქანა-დანადგარების შესახებ</t>
  </si>
  <si>
    <t>X</t>
  </si>
  <si>
    <t>დეკემბრის  თვე</t>
  </si>
  <si>
    <t>#</t>
  </si>
  <si>
    <t>ავტომობილის დანიშნულება</t>
  </si>
  <si>
    <t>პასუხისმგებელი პირი</t>
  </si>
  <si>
    <t>ავტომანქანის დასახელება</t>
  </si>
  <si>
    <t>benzinis საწვავის ოდენობა (ლიტრი) თვეში</t>
  </si>
  <si>
    <t>შენიშვნა</t>
  </si>
  <si>
    <t>a/m მარკა</t>
  </si>
  <si>
    <t>საxელმწიფო ნომერი</t>
  </si>
  <si>
    <t xml:space="preserve"> განპიროვნებული (დირექტორი)</t>
  </si>
  <si>
    <t>დავით მღვდელაძე (სპეციალისტი (მძღოლი)</t>
  </si>
  <si>
    <t>აუდი ა6</t>
  </si>
  <si>
    <t>MOH 008</t>
  </si>
  <si>
    <t xml:space="preserve"> განპიროვნებული (დირექტორის მოადგილე)</t>
  </si>
  <si>
    <t>პაატა ლომიძე (სპეციალისტი (მძღოლი)AA</t>
  </si>
  <si>
    <t>კია სორენტო</t>
  </si>
  <si>
    <t>SSA 505</t>
  </si>
  <si>
    <t>გია გვრიტიშვილი სპეციალისტი (მძღოლი)</t>
  </si>
  <si>
    <t>სუძუკი გრანდ ვიტარა</t>
  </si>
  <si>
    <r>
      <t xml:space="preserve">ONO </t>
    </r>
    <r>
      <rPr>
        <sz val="10"/>
        <color indexed="8"/>
        <rFont val="AcadNusx"/>
      </rPr>
      <t xml:space="preserve">220 </t>
    </r>
    <r>
      <rPr>
        <sz val="10"/>
        <color indexed="8"/>
        <rFont val="Times New Roman"/>
        <family val="1"/>
      </rPr>
      <t xml:space="preserve"> </t>
    </r>
  </si>
  <si>
    <t xml:space="preserve"> დირექტორის მოადგილე T abazaZe</t>
  </si>
  <si>
    <r>
      <t xml:space="preserve">ONO </t>
    </r>
    <r>
      <rPr>
        <sz val="10"/>
        <color indexed="8"/>
        <rFont val="AcadNusx"/>
      </rPr>
      <t xml:space="preserve">221 </t>
    </r>
    <r>
      <rPr>
        <sz val="10"/>
        <color indexed="8"/>
        <rFont val="Times New Roman"/>
        <family val="1"/>
      </rPr>
      <t xml:space="preserve"> </t>
    </r>
  </si>
  <si>
    <t xml:space="preserve"> განპიროვნებული (საყოველთაო ჯანmრთელობის დაცვის მართვის დეპარტამენტიs უფროსი)</t>
  </si>
  <si>
    <t>კობა კობახიძე სპეციალისტი (მძღოლი)</t>
  </si>
  <si>
    <t>კია ოპტიმა</t>
  </si>
  <si>
    <t>MRM 353</t>
  </si>
  <si>
    <t>განპიროვნებული (კონრტოლის დეპარტამენტის უფროსი)</t>
  </si>
  <si>
    <t>ვლადიმერ ბერიაშვილი
სპეციალისტი (მძღოლი)</t>
  </si>
  <si>
    <r>
      <t xml:space="preserve">ONO </t>
    </r>
    <r>
      <rPr>
        <sz val="10"/>
        <color indexed="8"/>
        <rFont val="AcadNusx"/>
      </rPr>
      <t xml:space="preserve">227 </t>
    </r>
    <r>
      <rPr>
        <sz val="10"/>
        <color indexed="8"/>
        <rFont val="Times New Roman"/>
        <family val="1"/>
      </rPr>
      <t xml:space="preserve"> </t>
    </r>
  </si>
  <si>
    <t>განპიროვნებული (დასაქმების პროგრამების დეპარტამენტის უფროსი)</t>
  </si>
  <si>
    <t>გიორგi აფაქიძე შტატგარეშე თანამშრომელი</t>
  </si>
  <si>
    <t>ვაზ 2121</t>
  </si>
  <si>
    <t>SSA-060</t>
  </si>
  <si>
    <t xml:space="preserve">სამორიგეო (სამეურნეო უზრუნველყოფის სამმართველო, ადმინისტრაციული დეპარტამენტი   და სხვ. დანიშნულებისამებრ)  </t>
  </si>
  <si>
    <t>ავთანდილ ტალახაძე სპეციალისტი (მძღოლი)</t>
  </si>
  <si>
    <r>
      <t xml:space="preserve">ONO </t>
    </r>
    <r>
      <rPr>
        <sz val="10"/>
        <color indexed="8"/>
        <rFont val="AcadNusx"/>
      </rPr>
      <t xml:space="preserve">225 </t>
    </r>
    <r>
      <rPr>
        <sz val="10"/>
        <color indexed="8"/>
        <rFont val="Times New Roman"/>
        <family val="1"/>
      </rPr>
      <t xml:space="preserve"> </t>
    </r>
  </si>
  <si>
    <t xml:space="preserve">სამორიგეო (სამეურნეო უზრუნველყოფის სამმართველო,   და სხვ. დანიშნულებისამებრ)  </t>
  </si>
  <si>
    <t>თეიმურაზ ტაბლიაშვილი სპეციალისტი (მძღოლი)</t>
  </si>
  <si>
    <t xml:space="preserve">მიცუბიში ლანსერი </t>
  </si>
  <si>
    <t>OYO 551</t>
  </si>
  <si>
    <t>სამორიგეო (მეურვეობა-მზრუნველობისა და სოც. დაცვის დეპარტამენტი და სხვ. დანიშნულებისამებრ)</t>
  </si>
  <si>
    <t>ნუგზარ საღირაშვილი სპეციალისტი (მძღოლი)</t>
  </si>
  <si>
    <t>მიცუბიში გრანდისი</t>
  </si>
  <si>
    <r>
      <t>ZDZ</t>
    </r>
    <r>
      <rPr>
        <sz val="10"/>
        <color indexed="8"/>
        <rFont val="AcadNusx"/>
      </rPr>
      <t xml:space="preserve"> 377</t>
    </r>
  </si>
  <si>
    <t xml:space="preserve">სამორიგეო (ეკონომიკური დეპარტამენტი და სხვ. დანიშნულებისამებრ) </t>
  </si>
  <si>
    <t>ვლადიმერ კოტია სპეციალისტი (მძღოლი)</t>
  </si>
  <si>
    <t>OYO 553</t>
  </si>
  <si>
    <t xml:space="preserve">განპიროვნებული (ჯანმრთელობის დაცვის პროგრამების დეპარტამენტი) </t>
  </si>
  <si>
    <t>ლევან ჩხაიძე სპეციალისტი (მძღოლი)</t>
  </si>
  <si>
    <t>რენო სიმბოლი</t>
  </si>
  <si>
    <t>SSA 040</t>
  </si>
  <si>
    <t xml:space="preserve">განპიროვნებული (სახელმწიფო გასაცემლის დეპარტამენტის უფროსი) </t>
  </si>
  <si>
    <t>დავით ბაბაიანი სპეციალისტი (მძღოლი)</t>
  </si>
  <si>
    <t>SSA 030</t>
  </si>
  <si>
    <t xml:space="preserve">სამორიგეო (ლოჯისტიკის დეპარტამენტი და სხვ. დანიშნულებისამებრ) </t>
  </si>
  <si>
    <t>გრიგოლ გეგელია სპეციალისტი</t>
  </si>
  <si>
    <t>ოპელ-ვექტრა</t>
  </si>
  <si>
    <t>HYH 347</t>
  </si>
  <si>
    <t>სამორიგეო  (საყოველთაო ჯანმრთელობის დაცვის მართვის დეპარტამენტი)</t>
  </si>
  <si>
    <t>გია სიგუა  სპეციალისტი (მძღოლი)</t>
  </si>
  <si>
    <t>ფიატ ლინეა</t>
  </si>
  <si>
    <t>SSA 010</t>
  </si>
  <si>
    <t>დავით ჯარიაშვილი შტატგარეშე თანამშრომელი (მძღოლი)</t>
  </si>
  <si>
    <t>SSA 013</t>
  </si>
  <si>
    <t xml:space="preserve">ვალერი საფაროვი შტატგარეშე თანამშრომელი (მძღოლი) </t>
  </si>
  <si>
    <t>SSA 014</t>
  </si>
  <si>
    <t>რამაზ ჩიტაშვილი შტატგარეშე თანამშრომელი (მძღოლი)</t>
  </si>
  <si>
    <t>ჰიუნდაი I10</t>
  </si>
  <si>
    <t>SSA 015</t>
  </si>
  <si>
    <t>შალვა გოგლიძე შტატგარეშე თანამშრომელი (მძღოლი)</t>
  </si>
  <si>
    <t>SSA 011</t>
  </si>
  <si>
    <t>ალექსანდრე თურქაძე შტატგარეშე თანამშრომელი (მძღოლი)</t>
  </si>
  <si>
    <t>SSA 017</t>
  </si>
  <si>
    <t>ლევან ლომიშვილი სპეციალისტი (მძღოლი)</t>
  </si>
  <si>
    <t>SSA 019</t>
  </si>
  <si>
    <t>აკაკი ლომიძე სპეციალისტი (მძღოლი)</t>
  </si>
  <si>
    <t>რენო ფლუენსი</t>
  </si>
  <si>
    <t>SSA 050</t>
  </si>
  <si>
    <t>მუხრან ჭიღლაძე შტატგარეშე თანამშრომელი (მძღოლი)</t>
  </si>
  <si>
    <t>რენო ლოგანი</t>
  </si>
  <si>
    <t>SSA 070</t>
  </si>
  <si>
    <t>განპიროვნებული (კახეთის  სამხარეო  ცენტრის უფროსი)</t>
  </si>
  <si>
    <t>თინათინ ბარსკი ცენტრის უფროსი</t>
  </si>
  <si>
    <r>
      <t xml:space="preserve">სუზუკი </t>
    </r>
    <r>
      <rPr>
        <sz val="11"/>
        <color indexed="8"/>
        <rFont val="Calibri"/>
        <family val="2"/>
      </rPr>
      <t>SX4S CROSS</t>
    </r>
  </si>
  <si>
    <t>AH 773 HA</t>
  </si>
  <si>
    <t>განპიროვნებული (სამცხე -ჯავახეთის  სამხარეო  ცენტრის უფროსი)</t>
  </si>
  <si>
    <t xml:space="preserve">დავით გოგალაძე ცენტრის უფროსი </t>
  </si>
  <si>
    <t>AH 774 HA</t>
  </si>
  <si>
    <t xml:space="preserve">მორიგე (იმერეთის სამხარეო  ცენტრი) </t>
  </si>
  <si>
    <t>გიორგი მამარდაშვილი შტატგარეშე თანამშრომელი (მძღოლი),</t>
  </si>
  <si>
    <t>SSA 016</t>
  </si>
  <si>
    <t>მორიგე (რაჭა–ლეჩხუმი ქვ. სვანეთი  სამხარეო ცენტრი)</t>
  </si>
  <si>
    <t xml:space="preserve">ზურაბ ლიპარტელიანი (მთ.სპეციალისტი – მონიტორი)  </t>
  </si>
  <si>
    <t xml:space="preserve">ვაზ 21214 </t>
  </si>
  <si>
    <t xml:space="preserve">DIN 465  </t>
  </si>
  <si>
    <t>გაჩერებულია (არ მოძრაობს) მანქანა</t>
  </si>
  <si>
    <t xml:space="preserve">ჯონი ხალიანი ცაგერის  რაიონული განყოფილების უფროსი </t>
  </si>
  <si>
    <t xml:space="preserve">DIN 463  </t>
  </si>
  <si>
    <t>განპიროვნებული (შიდა ქართლის სამხარეო ცენტრის უფროსი)</t>
  </si>
  <si>
    <t>მალხაზ გოჩაშვილი ცენტრის უფროსის მოადგილე</t>
  </si>
  <si>
    <r>
      <t xml:space="preserve">მერსედესი ბენცი           </t>
    </r>
    <r>
      <rPr>
        <sz val="10"/>
        <color indexed="8"/>
        <rFont val="Times New Roman"/>
        <family val="1"/>
      </rPr>
      <t>C</t>
    </r>
    <r>
      <rPr>
        <sz val="10"/>
        <color indexed="8"/>
        <rFont val="AcadNusx"/>
      </rPr>
      <t xml:space="preserve"> 180</t>
    </r>
  </si>
  <si>
    <t>GEO 689</t>
  </si>
  <si>
    <t>განპიროვნებული (სამეგრელო ზემო-სვანეთის  სამხარეო  ცენტრის უფროსი)</t>
  </si>
  <si>
    <t xml:space="preserve">ავთანდილ ცქვიტაია ცენტრის უფროსი </t>
  </si>
  <si>
    <t>ფორდ-მავერიკი</t>
  </si>
  <si>
    <r>
      <t>WVM</t>
    </r>
    <r>
      <rPr>
        <sz val="10"/>
        <color indexed="8"/>
        <rFont val="AcadNusx"/>
      </rPr>
      <t>H504</t>
    </r>
  </si>
  <si>
    <t>მორიგე (სამეგრელო ზემო-სვანეთის სამხარეო ცენტრი)</t>
  </si>
  <si>
    <t>ლევან შუკვანი მესტიის რაიონული განყოფილების უფროსი სპეციალისტი</t>
  </si>
  <si>
    <t>SSA 022</t>
  </si>
  <si>
    <t>მორიგე (სამეგრელო ზემო-სვანეთის  სამხარეო ცენტრი)</t>
  </si>
  <si>
    <t>ლევან მზარელუა  მთავარი სპეციალისტი (მონიტორი)</t>
  </si>
  <si>
    <t xml:space="preserve">XOX 163 </t>
  </si>
  <si>
    <t>მორიგე (აჭარის ა/რ ფილიალი)</t>
  </si>
  <si>
    <t>ფრიდონ ბერიძე  დამხმარე პერსონალი (მძღოლი)</t>
  </si>
  <si>
    <t>AH 775 HA</t>
  </si>
  <si>
    <t>განპიროვნებული (აჭარის ა/რ ფილიალის უფროსი)</t>
  </si>
  <si>
    <t xml:space="preserve">თემურ ქარცივაძე ფილიალის უფროსი </t>
  </si>
  <si>
    <t>ტოიოტა კოროლა</t>
  </si>
  <si>
    <r>
      <t>HTH</t>
    </r>
    <r>
      <rPr>
        <sz val="10"/>
        <color indexed="8"/>
        <rFont val="AcadNusx"/>
      </rPr>
      <t>H330</t>
    </r>
  </si>
  <si>
    <t>შოთა გვიანიძე მთვარი სპეციალისტი</t>
  </si>
  <si>
    <t>ვაზ 21213</t>
  </si>
  <si>
    <r>
      <t xml:space="preserve">XOX  </t>
    </r>
    <r>
      <rPr>
        <sz val="10"/>
        <color indexed="8"/>
        <rFont val="AcadNusx"/>
      </rPr>
      <t>168</t>
    </r>
  </si>
  <si>
    <t>ნოდარ ფუტკარაძე ბათუმის სოციალური მომსახურების ცენტრის უფროსი</t>
  </si>
  <si>
    <t>გაზ 31</t>
  </si>
  <si>
    <r>
      <t>BAR</t>
    </r>
    <r>
      <rPr>
        <sz val="10"/>
        <rFont val="AcadNusx"/>
      </rPr>
      <t>H022</t>
    </r>
  </si>
  <si>
    <t>იაკობ წულაძე დამხმარე პერსონალი (მძღოლი)</t>
  </si>
  <si>
    <t>ფორდ ტრანზიტი</t>
  </si>
  <si>
    <r>
      <t>JII</t>
    </r>
    <r>
      <rPr>
        <sz val="10"/>
        <color indexed="8"/>
        <rFont val="AcadNusx"/>
      </rPr>
      <t>H241</t>
    </r>
  </si>
  <si>
    <t xml:space="preserve">ზურაბ ზანაქიძე შტატგარეშე თანამშრომელი (მძღოლი) </t>
  </si>
  <si>
    <t>SSA 018</t>
  </si>
  <si>
    <t>ჯამი</t>
  </si>
  <si>
    <t xml:space="preserve"> მივლინებებისთვის </t>
  </si>
  <si>
    <t xml:space="preserve"> ლიტრი</t>
  </si>
  <si>
    <t>სულ ჯამი (ლიტრი)</t>
  </si>
  <si>
    <t>დეკემბრის თვე</t>
  </si>
  <si>
    <t>dizelis საწვავის ოდენობა (ლიტრი) თვეში</t>
  </si>
  <si>
    <t xml:space="preserve">განპიროვნებული  ადმინისტრაციული დეპარტამენტი </t>
  </si>
  <si>
    <t>ვასილ მონასელიძე სპეციალისტი (მძღოლი)</t>
  </si>
  <si>
    <t xml:space="preserve">მიცუბიში L 200 </t>
  </si>
  <si>
    <r>
      <t>OYO</t>
    </r>
    <r>
      <rPr>
        <sz val="10"/>
        <color indexed="8"/>
        <rFont val="AcadNusx"/>
      </rPr>
      <t xml:space="preserve"> 099</t>
    </r>
  </si>
  <si>
    <t xml:space="preserve">სამორიგეო (სამეურნეო უზრუნველყოფის სამმართველო  და სხვ. დანიშნულებისამებრ)  </t>
  </si>
  <si>
    <t>თენგიზ გორდიაშვილი სპეციალისტი (მძღოლი)</t>
  </si>
  <si>
    <t xml:space="preserve">ფორდ - ტრანზიტი  </t>
  </si>
  <si>
    <r>
      <t>TJT</t>
    </r>
    <r>
      <rPr>
        <sz val="10"/>
        <color indexed="8"/>
        <rFont val="AcadNusx"/>
      </rPr>
      <t xml:space="preserve"> 036</t>
    </r>
  </si>
  <si>
    <t>მორიგე  (კახეთის  სამხარეო  ცენტრი)</t>
  </si>
  <si>
    <t>გიორგი მამნიაშვილი დამხმარე პერსონალი (მძღოლი)</t>
  </si>
  <si>
    <t>VZV 240</t>
  </si>
  <si>
    <t>მორიგე  (მცხეთა-მთიანეთის  სამხარეო  ცენტრის უფროსი)</t>
  </si>
  <si>
    <t>რეგიონალური ცენტრის უფროსი, მარიამ ხამხაძე</t>
  </si>
  <si>
    <t>VZV 249</t>
  </si>
  <si>
    <t>მორიგე (ქვემო ქართლის  სამხარეო  ცენტრი)</t>
  </si>
  <si>
    <t>რობიზონ მაჭარაშვილი  დამხმარე პერსონალი (მძღოლი)</t>
  </si>
  <si>
    <t>VZV 243</t>
  </si>
  <si>
    <t>მორიგე (სამცხე -ჯავახეთის  სამხარეო  ცენტრი)</t>
  </si>
  <si>
    <t>გოჩა მოსიძე დამხმარე პერსონალი (მძღოლი)</t>
  </si>
  <si>
    <t>VZV 245</t>
  </si>
  <si>
    <t>განპიროვნებული  (გურიის სამხარეო ცენტრის უფროსი)</t>
  </si>
  <si>
    <t>კუკური ჭეფხოძე დამხმარე პერსონალი (მძღოლი)</t>
  </si>
  <si>
    <t>VZV 247</t>
  </si>
  <si>
    <t xml:space="preserve">განპიროვნებული (იმერეთის სამხარეო  ცენტრის უფროსი) </t>
  </si>
  <si>
    <t xml:space="preserve">გიორგი ჟორჟოლიანი დამხმარე პერსონალი (მძღოლი) </t>
  </si>
  <si>
    <t>MDM 550</t>
  </si>
  <si>
    <t>ბესიკ ჭელიძე დამხმარე პერსონალი (მძღოლი)</t>
  </si>
  <si>
    <t>VZV 244</t>
  </si>
  <si>
    <t>მორიგე (შიდა ქართლის სამხარეო ცენტრი)</t>
  </si>
  <si>
    <t>ზურაბ ბახტურიძე დამხმარე პერსონალი (მძღოლი)</t>
  </si>
  <si>
    <t>VZV 241</t>
  </si>
  <si>
    <t>მორიგე (სამეგრელო ზემო-სვანეთის  სამხარეო  ცენტრი)</t>
  </si>
  <si>
    <t>ბორის გერგედავა დამხმარე პერსონალი (მძღოლი)</t>
  </si>
  <si>
    <t>VZV 248</t>
  </si>
  <si>
    <t>ჯამი დიზელი</t>
  </si>
  <si>
    <t xml:space="preserve">მივლინებებისათვის </t>
  </si>
  <si>
    <t>სულ ჯამი  (ლიტრი)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</si>
</sst>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34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AcadNusx"/>
    </font>
    <font>
      <b/>
      <sz val="11"/>
      <color indexed="8"/>
      <name val="Calibri"/>
      <family val="2"/>
      <charset val="204"/>
    </font>
    <font>
      <sz val="11"/>
      <color indexed="8"/>
      <name val="LitNusx"/>
      <family val="2"/>
    </font>
    <font>
      <i/>
      <sz val="11"/>
      <color indexed="8"/>
      <name val="Calibri"/>
      <family val="2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Sylfaen"/>
      <family val="1"/>
      <charset val="204"/>
    </font>
    <font>
      <sz val="11"/>
      <color indexed="8"/>
      <name val="Sylfaen"/>
      <family val="1"/>
      <charset val="204"/>
    </font>
    <font>
      <b/>
      <sz val="11"/>
      <name val="Sylfaen"/>
      <family val="1"/>
      <charset val="204"/>
    </font>
    <font>
      <b/>
      <sz val="10"/>
      <color indexed="8"/>
      <name val="Sylfaen"/>
      <family val="1"/>
      <charset val="204"/>
    </font>
    <font>
      <b/>
      <sz val="14"/>
      <color indexed="8"/>
      <name val="Sylfaen"/>
      <family val="1"/>
      <charset val="204"/>
    </font>
    <font>
      <sz val="10"/>
      <color indexed="8"/>
      <name val="Sylfaen"/>
      <family val="1"/>
      <charset val="204"/>
    </font>
    <font>
      <b/>
      <i/>
      <u/>
      <sz val="9"/>
      <color indexed="8"/>
      <name val="Sylfaen"/>
      <family val="1"/>
      <charset val="204"/>
    </font>
    <font>
      <b/>
      <sz val="20"/>
      <name val="Sylfaen"/>
      <family val="1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b/>
      <sz val="10"/>
      <name val="Arial"/>
      <family val="2"/>
      <charset val="204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cadNusx"/>
    </font>
    <font>
      <sz val="10"/>
      <color indexed="8"/>
      <name val="AcadNusx"/>
    </font>
    <font>
      <sz val="10"/>
      <color indexed="8"/>
      <name val="Times New Roman"/>
      <family val="1"/>
    </font>
    <font>
      <sz val="10"/>
      <name val="AcadNusx"/>
    </font>
    <font>
      <sz val="10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Calibri"/>
      <family val="2"/>
      <charset val="204"/>
      <scheme val="minor"/>
    </font>
    <font>
      <sz val="11"/>
      <color theme="1"/>
      <name val="Sylfaen"/>
      <family val="1"/>
    </font>
    <font>
      <sz val="10"/>
      <name val="Calibri"/>
      <family val="2"/>
      <scheme val="minor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18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21" fillId="0" borderId="0"/>
  </cellStyleXfs>
  <cellXfs count="112">
    <xf numFmtId="0" fontId="0" fillId="0" borderId="0" xfId="0"/>
    <xf numFmtId="1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Border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/>
    <xf numFmtId="1" fontId="7" fillId="0" borderId="1" xfId="0" applyNumberFormat="1" applyFont="1" applyBorder="1" applyAlignment="1">
      <alignment horizontal="center" vertical="center"/>
    </xf>
    <xf numFmtId="0" fontId="0" fillId="0" borderId="2" xfId="0" applyBorder="1"/>
    <xf numFmtId="3" fontId="8" fillId="0" borderId="3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/>
    </xf>
    <xf numFmtId="3" fontId="8" fillId="0" borderId="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/>
    <xf numFmtId="3" fontId="8" fillId="0" borderId="12" xfId="0" applyNumberFormat="1" applyFont="1" applyBorder="1" applyAlignment="1">
      <alignment horizontal="center" vertical="center"/>
    </xf>
    <xf numFmtId="3" fontId="8" fillId="0" borderId="13" xfId="0" applyNumberFormat="1" applyFont="1" applyBorder="1" applyAlignment="1">
      <alignment horizontal="center" vertical="center"/>
    </xf>
    <xf numFmtId="3" fontId="8" fillId="0" borderId="14" xfId="0" applyNumberFormat="1" applyFont="1" applyBorder="1" applyAlignment="1">
      <alignment horizontal="center" vertical="center"/>
    </xf>
    <xf numFmtId="0" fontId="12" fillId="2" borderId="15" xfId="3" applyFont="1" applyFill="1" applyBorder="1" applyAlignment="1">
      <alignment horizontal="center" vertical="center" wrapText="1"/>
    </xf>
    <xf numFmtId="0" fontId="13" fillId="0" borderId="8" xfId="0" applyFont="1" applyBorder="1"/>
    <xf numFmtId="0" fontId="13" fillId="0" borderId="9" xfId="0" applyFont="1" applyBorder="1"/>
    <xf numFmtId="0" fontId="13" fillId="0" borderId="10" xfId="0" applyFont="1" applyBorder="1"/>
    <xf numFmtId="0" fontId="13" fillId="0" borderId="5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5" xfId="0" applyNumberFormat="1" applyFont="1" applyBorder="1" applyAlignment="1">
      <alignment horizontal="justify" vertical="center" wrapText="1"/>
    </xf>
    <xf numFmtId="0" fontId="15" fillId="0" borderId="5" xfId="0" applyFont="1" applyBorder="1" applyAlignment="1">
      <alignment horizontal="justify" vertical="center" wrapText="1"/>
    </xf>
    <xf numFmtId="0" fontId="16" fillId="0" borderId="0" xfId="2" applyFont="1" applyAlignment="1" applyProtection="1">
      <alignment horizontal="right"/>
    </xf>
    <xf numFmtId="3" fontId="8" fillId="0" borderId="16" xfId="0" applyNumberFormat="1" applyFont="1" applyBorder="1" applyAlignment="1">
      <alignment horizontal="center" vertical="center"/>
    </xf>
    <xf numFmtId="3" fontId="8" fillId="0" borderId="17" xfId="0" applyNumberFormat="1" applyFont="1" applyBorder="1" applyAlignment="1">
      <alignment horizontal="center" vertical="center"/>
    </xf>
    <xf numFmtId="3" fontId="8" fillId="0" borderId="18" xfId="0" applyNumberFormat="1" applyFont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right"/>
    </xf>
    <xf numFmtId="0" fontId="15" fillId="0" borderId="0" xfId="0" applyFont="1"/>
    <xf numFmtId="0" fontId="17" fillId="0" borderId="0" xfId="3" applyFont="1" applyFill="1" applyBorder="1" applyAlignment="1">
      <alignment vertical="center" wrapText="1"/>
    </xf>
    <xf numFmtId="0" fontId="15" fillId="3" borderId="5" xfId="0" applyFont="1" applyFill="1" applyBorder="1" applyAlignment="1">
      <alignment horizontal="justify" vertical="center" wrapText="1"/>
    </xf>
    <xf numFmtId="43" fontId="9" fillId="0" borderId="8" xfId="1" applyFont="1" applyBorder="1" applyAlignment="1">
      <alignment horizontal="center" vertical="center"/>
    </xf>
    <xf numFmtId="43" fontId="9" fillId="0" borderId="9" xfId="1" applyFont="1" applyBorder="1" applyAlignment="1">
      <alignment horizontal="center" vertical="center"/>
    </xf>
    <xf numFmtId="43" fontId="9" fillId="0" borderId="10" xfId="1" applyFont="1" applyBorder="1" applyAlignment="1">
      <alignment horizontal="center" vertical="center"/>
    </xf>
    <xf numFmtId="43" fontId="9" fillId="0" borderId="15" xfId="1" applyFont="1" applyBorder="1" applyAlignment="1">
      <alignment horizontal="center" vertical="center"/>
    </xf>
    <xf numFmtId="3" fontId="8" fillId="0" borderId="4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right"/>
    </xf>
    <xf numFmtId="3" fontId="7" fillId="0" borderId="1" xfId="0" applyNumberFormat="1" applyFont="1" applyBorder="1" applyAlignment="1">
      <alignment horizontal="center" vertical="center"/>
    </xf>
    <xf numFmtId="43" fontId="7" fillId="0" borderId="1" xfId="1" applyFont="1" applyBorder="1" applyAlignment="1">
      <alignment horizontal="center" vertical="center"/>
    </xf>
    <xf numFmtId="0" fontId="12" fillId="2" borderId="15" xfId="3" applyFont="1" applyFill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center" vertical="center"/>
    </xf>
    <xf numFmtId="43" fontId="7" fillId="0" borderId="21" xfId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3" fontId="20" fillId="0" borderId="5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horizontal="center" vertical="center"/>
    </xf>
    <xf numFmtId="3" fontId="22" fillId="0" borderId="5" xfId="0" applyNumberFormat="1" applyFont="1" applyBorder="1" applyAlignment="1">
      <alignment horizontal="center" vertical="center"/>
    </xf>
    <xf numFmtId="3" fontId="21" fillId="0" borderId="5" xfId="0" applyNumberFormat="1" applyFont="1" applyBorder="1" applyAlignment="1">
      <alignment horizontal="center" vertical="center"/>
    </xf>
    <xf numFmtId="0" fontId="12" fillId="2" borderId="7" xfId="3" applyFont="1" applyFill="1" applyBorder="1" applyAlignment="1">
      <alignment horizontal="center" vertical="center" wrapText="1"/>
    </xf>
    <xf numFmtId="0" fontId="12" fillId="2" borderId="19" xfId="3" applyFont="1" applyFill="1" applyBorder="1" applyAlignment="1">
      <alignment horizontal="center" vertical="center" wrapText="1"/>
    </xf>
    <xf numFmtId="0" fontId="12" fillId="2" borderId="20" xfId="3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7" fillId="0" borderId="0" xfId="3" applyFont="1" applyFill="1" applyBorder="1" applyAlignment="1">
      <alignment horizontal="center" vertical="center"/>
    </xf>
    <xf numFmtId="0" fontId="17" fillId="0" borderId="0" xfId="3" applyFont="1" applyFill="1" applyBorder="1" applyAlignment="1">
      <alignment horizontal="center" vertical="center" wrapText="1"/>
    </xf>
    <xf numFmtId="0" fontId="12" fillId="2" borderId="15" xfId="3" applyFont="1" applyFill="1" applyBorder="1" applyAlignment="1">
      <alignment horizontal="center" vertical="center" wrapText="1"/>
    </xf>
    <xf numFmtId="0" fontId="12" fillId="2" borderId="11" xfId="3" applyFont="1" applyFill="1" applyBorder="1" applyAlignment="1">
      <alignment horizontal="center" vertical="center" wrapText="1"/>
    </xf>
    <xf numFmtId="0" fontId="12" fillId="2" borderId="21" xfId="3" applyFont="1" applyFill="1" applyBorder="1" applyAlignment="1">
      <alignment horizontal="center" vertical="center" wrapText="1"/>
    </xf>
    <xf numFmtId="0" fontId="12" fillId="2" borderId="22" xfId="3" applyFont="1" applyFill="1" applyBorder="1" applyAlignment="1">
      <alignment horizontal="center" vertical="center" wrapText="1"/>
    </xf>
    <xf numFmtId="0" fontId="12" fillId="2" borderId="23" xfId="3" applyFont="1" applyFill="1" applyBorder="1" applyAlignment="1">
      <alignment horizontal="center" vertical="center" wrapText="1"/>
    </xf>
    <xf numFmtId="0" fontId="0" fillId="4" borderId="0" xfId="0" applyFill="1"/>
    <xf numFmtId="0" fontId="23" fillId="5" borderId="0" xfId="0" applyFont="1" applyFill="1" applyAlignment="1">
      <alignment horizontal="center"/>
    </xf>
    <xf numFmtId="0" fontId="24" fillId="4" borderId="5" xfId="5" applyFont="1" applyFill="1" applyBorder="1" applyAlignment="1">
      <alignment horizontal="center" vertical="center"/>
    </xf>
    <xf numFmtId="0" fontId="24" fillId="4" borderId="24" xfId="5" applyFont="1" applyFill="1" applyBorder="1" applyAlignment="1">
      <alignment horizontal="center" vertical="center" wrapText="1"/>
    </xf>
    <xf numFmtId="0" fontId="24" fillId="4" borderId="5" xfId="5" applyFont="1" applyFill="1" applyBorder="1" applyAlignment="1">
      <alignment horizontal="center" vertical="center" wrapText="1"/>
    </xf>
    <xf numFmtId="0" fontId="23" fillId="4" borderId="24" xfId="0" applyFont="1" applyFill="1" applyBorder="1" applyAlignment="1">
      <alignment horizontal="center" vertical="center"/>
    </xf>
    <xf numFmtId="0" fontId="24" fillId="4" borderId="25" xfId="5" applyFont="1" applyFill="1" applyBorder="1" applyAlignment="1">
      <alignment horizontal="center" vertical="center" wrapText="1"/>
    </xf>
    <xf numFmtId="0" fontId="24" fillId="4" borderId="5" xfId="5" applyFont="1" applyFill="1" applyBorder="1" applyAlignment="1">
      <alignment horizontal="center" vertical="center" wrapText="1"/>
    </xf>
    <xf numFmtId="0" fontId="23" fillId="4" borderId="25" xfId="0" applyFont="1" applyFill="1" applyBorder="1" applyAlignment="1">
      <alignment horizontal="center" vertical="center"/>
    </xf>
    <xf numFmtId="0" fontId="25" fillId="4" borderId="5" xfId="5" applyFont="1" applyFill="1" applyBorder="1" applyAlignment="1">
      <alignment horizontal="center" vertical="center"/>
    </xf>
    <xf numFmtId="0" fontId="25" fillId="4" borderId="5" xfId="5" applyFont="1" applyFill="1" applyBorder="1" applyAlignment="1">
      <alignment vertical="top" wrapText="1"/>
    </xf>
    <xf numFmtId="0" fontId="25" fillId="4" borderId="5" xfId="5" applyFont="1" applyFill="1" applyBorder="1" applyAlignment="1">
      <alignment horizontal="left" vertical="top" wrapText="1"/>
    </xf>
    <xf numFmtId="0" fontId="25" fillId="4" borderId="5" xfId="5" applyFont="1" applyFill="1" applyBorder="1" applyAlignment="1">
      <alignment horizontal="center" vertical="center" wrapText="1"/>
    </xf>
    <xf numFmtId="0" fontId="26" fillId="4" borderId="5" xfId="5" applyFont="1" applyFill="1" applyBorder="1" applyAlignment="1">
      <alignment horizontal="center" vertical="center"/>
    </xf>
    <xf numFmtId="0" fontId="27" fillId="4" borderId="5" xfId="5" applyFont="1" applyFill="1" applyBorder="1" applyAlignment="1">
      <alignment horizontal="center" vertical="center" wrapText="1"/>
    </xf>
    <xf numFmtId="0" fontId="0" fillId="4" borderId="5" xfId="0" applyFill="1" applyBorder="1"/>
    <xf numFmtId="0" fontId="25" fillId="4" borderId="5" xfId="5" applyFont="1" applyFill="1" applyBorder="1" applyAlignment="1">
      <alignment horizontal="left" vertical="center" wrapText="1"/>
    </xf>
    <xf numFmtId="0" fontId="28" fillId="4" borderId="5" xfId="5" applyFont="1" applyFill="1" applyBorder="1" applyAlignment="1">
      <alignment horizontal="center" vertical="center" wrapText="1"/>
    </xf>
    <xf numFmtId="0" fontId="28" fillId="4" borderId="5" xfId="5" applyFont="1" applyFill="1" applyBorder="1" applyAlignment="1">
      <alignment vertical="top" wrapText="1"/>
    </xf>
    <xf numFmtId="0" fontId="28" fillId="4" borderId="5" xfId="5" applyFont="1" applyFill="1" applyBorder="1" applyAlignment="1">
      <alignment horizontal="center" vertical="center"/>
    </xf>
    <xf numFmtId="0" fontId="27" fillId="4" borderId="5" xfId="5" applyFont="1" applyFill="1" applyBorder="1" applyAlignment="1">
      <alignment horizontal="left" vertical="top" wrapText="1"/>
    </xf>
    <xf numFmtId="0" fontId="29" fillId="4" borderId="5" xfId="5" applyFont="1" applyFill="1" applyBorder="1" applyAlignment="1">
      <alignment horizontal="center" vertical="center"/>
    </xf>
    <xf numFmtId="0" fontId="27" fillId="4" borderId="5" xfId="5" applyFont="1" applyFill="1" applyBorder="1" applyAlignment="1">
      <alignment horizontal="center" vertical="center"/>
    </xf>
    <xf numFmtId="0" fontId="3" fillId="4" borderId="5" xfId="5" applyFont="1" applyFill="1" applyBorder="1" applyAlignment="1">
      <alignment horizontal="left" vertical="top" wrapText="1"/>
    </xf>
    <xf numFmtId="0" fontId="30" fillId="4" borderId="5" xfId="5" applyFont="1" applyFill="1" applyBorder="1" applyAlignment="1">
      <alignment horizontal="center" vertical="center"/>
    </xf>
    <xf numFmtId="0" fontId="27" fillId="4" borderId="5" xfId="5" applyFont="1" applyFill="1" applyBorder="1" applyAlignment="1">
      <alignment vertical="top" wrapText="1"/>
    </xf>
    <xf numFmtId="0" fontId="31" fillId="4" borderId="5" xfId="5" applyFont="1" applyFill="1" applyBorder="1" applyAlignment="1">
      <alignment horizontal="center" vertical="center" wrapText="1"/>
    </xf>
    <xf numFmtId="0" fontId="32" fillId="4" borderId="5" xfId="5" applyFont="1" applyFill="1" applyBorder="1" applyAlignment="1">
      <alignment vertical="center" wrapText="1"/>
    </xf>
    <xf numFmtId="0" fontId="27" fillId="4" borderId="5" xfId="5" applyFont="1" applyFill="1" applyBorder="1" applyAlignment="1">
      <alignment horizontal="left" vertical="center" wrapText="1"/>
    </xf>
    <xf numFmtId="0" fontId="29" fillId="4" borderId="5" xfId="5" applyFont="1" applyFill="1" applyBorder="1" applyAlignment="1">
      <alignment horizontal="center" vertical="center" wrapText="1"/>
    </xf>
    <xf numFmtId="0" fontId="33" fillId="4" borderId="5" xfId="0" applyFont="1" applyFill="1" applyBorder="1" applyAlignment="1">
      <alignment horizontal="center" vertical="center" wrapText="1"/>
    </xf>
    <xf numFmtId="0" fontId="26" fillId="4" borderId="5" xfId="5" applyFont="1" applyFill="1" applyBorder="1" applyAlignment="1">
      <alignment horizontal="center" vertical="center" wrapText="1"/>
    </xf>
    <xf numFmtId="0" fontId="32" fillId="4" borderId="5" xfId="5" applyFont="1" applyFill="1" applyBorder="1" applyAlignment="1">
      <alignment vertical="top" wrapText="1"/>
    </xf>
    <xf numFmtId="0" fontId="25" fillId="4" borderId="5" xfId="5" applyFont="1" applyFill="1" applyBorder="1" applyAlignment="1">
      <alignment horizontal="center" vertical="top" wrapText="1"/>
    </xf>
    <xf numFmtId="0" fontId="0" fillId="4" borderId="5" xfId="0" applyFill="1" applyBorder="1" applyAlignment="1">
      <alignment vertical="center"/>
    </xf>
    <xf numFmtId="0" fontId="0" fillId="4" borderId="5" xfId="0" applyFill="1" applyBorder="1" applyAlignment="1">
      <alignment horizontal="center"/>
    </xf>
    <xf numFmtId="0" fontId="23" fillId="4" borderId="5" xfId="0" applyFont="1" applyFill="1" applyBorder="1" applyAlignment="1">
      <alignment horizontal="center"/>
    </xf>
    <xf numFmtId="0" fontId="23" fillId="0" borderId="0" xfId="0" applyFont="1"/>
    <xf numFmtId="0" fontId="23" fillId="0" borderId="7" xfId="0" applyFont="1" applyBorder="1"/>
    <xf numFmtId="0" fontId="0" fillId="0" borderId="19" xfId="0" applyBorder="1"/>
    <xf numFmtId="0" fontId="23" fillId="0" borderId="1" xfId="0" applyFont="1" applyBorder="1" applyAlignment="1">
      <alignment horizontal="center"/>
    </xf>
    <xf numFmtId="0" fontId="23" fillId="5" borderId="0" xfId="0" applyFont="1" applyFill="1" applyAlignment="1">
      <alignment horizontal="center"/>
    </xf>
    <xf numFmtId="0" fontId="26" fillId="4" borderId="5" xfId="5" applyFont="1" applyFill="1" applyBorder="1" applyAlignment="1">
      <alignment horizontal="center" vertical="top" wrapText="1"/>
    </xf>
    <xf numFmtId="0" fontId="28" fillId="4" borderId="5" xfId="5" applyFont="1" applyFill="1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6" borderId="5" xfId="0" applyFill="1" applyBorder="1"/>
    <xf numFmtId="0" fontId="0" fillId="6" borderId="5" xfId="0" applyFill="1" applyBorder="1" applyAlignment="1">
      <alignment horizontal="center"/>
    </xf>
  </cellXfs>
  <cellStyles count="6">
    <cellStyle name="Comma" xfId="1" builtinId="3"/>
    <cellStyle name="Hyperlink" xfId="2" builtinId="8"/>
    <cellStyle name="Normal" xfId="0" builtinId="0"/>
    <cellStyle name="Normal 2" xfId="3"/>
    <cellStyle name="Normal 3" xfId="5"/>
    <cellStyle name="Обычный_Лист1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anarTi@#1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danarTi@#1a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danarTi@#1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Z37"/>
  <sheetViews>
    <sheetView view="pageBreakPreview" zoomScaleSheetLayoutView="100" workbookViewId="0"/>
  </sheetViews>
  <sheetFormatPr defaultRowHeight="15"/>
  <cols>
    <col min="1" max="1" width="3" customWidth="1"/>
    <col min="2" max="2" width="12.7109375" bestFit="1" customWidth="1"/>
    <col min="3" max="3" width="71" customWidth="1"/>
  </cols>
  <sheetData>
    <row r="2" spans="2:26" ht="36" customHeight="1">
      <c r="B2" s="57" t="s">
        <v>28</v>
      </c>
      <c r="C2" s="57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2:26">
      <c r="B3" s="16"/>
      <c r="C3" s="28" t="s">
        <v>14</v>
      </c>
      <c r="D3" s="5"/>
      <c r="E3" s="4"/>
      <c r="F3" s="4"/>
      <c r="G3" s="4"/>
      <c r="H3" s="4"/>
      <c r="I3" s="4"/>
      <c r="J3" s="4"/>
      <c r="K3" s="4"/>
      <c r="L3" s="4"/>
      <c r="M3" s="4"/>
      <c r="N3" s="4"/>
    </row>
    <row r="4" spans="2:26">
      <c r="B4" s="24" t="s">
        <v>15</v>
      </c>
      <c r="C4" s="25" t="s">
        <v>25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2:26">
      <c r="B5" s="24" t="s">
        <v>16</v>
      </c>
      <c r="C5" s="25" t="s">
        <v>25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2:26">
      <c r="B6" s="24" t="s">
        <v>17</v>
      </c>
      <c r="C6" s="25" t="s">
        <v>25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2:26" ht="66" customHeight="1">
      <c r="B7" s="24" t="s">
        <v>18</v>
      </c>
      <c r="C7" s="26" t="s">
        <v>29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2:26" ht="31.5" customHeight="1">
      <c r="B8" s="24" t="s">
        <v>19</v>
      </c>
      <c r="C8" s="27" t="s">
        <v>72</v>
      </c>
      <c r="D8" s="6"/>
      <c r="E8" s="6"/>
      <c r="F8" s="6"/>
      <c r="G8" s="4"/>
      <c r="H8" s="4"/>
      <c r="I8" s="4"/>
      <c r="J8" s="4"/>
      <c r="K8" s="4"/>
      <c r="L8" s="4"/>
      <c r="M8" s="4"/>
      <c r="N8" s="4"/>
    </row>
    <row r="9" spans="2:26" ht="31.5" customHeight="1">
      <c r="B9" s="24" t="s">
        <v>20</v>
      </c>
      <c r="C9" s="27" t="s">
        <v>30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2:26" ht="64.5" customHeight="1">
      <c r="B10" s="24" t="s">
        <v>21</v>
      </c>
      <c r="C10" s="27" t="s">
        <v>31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2:26">
      <c r="B11" s="24" t="s">
        <v>22</v>
      </c>
      <c r="C11" s="25" t="s">
        <v>26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</row>
    <row r="12" spans="2:26">
      <c r="B12" s="24" t="s">
        <v>23</v>
      </c>
      <c r="C12" s="25" t="s">
        <v>27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3" spans="2:26">
      <c r="B13" s="24" t="s">
        <v>24</v>
      </c>
      <c r="C13" s="25" t="s">
        <v>27</v>
      </c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</row>
    <row r="14" spans="2:2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2:26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2:26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2:14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2:14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2:14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  <row r="20" spans="2:14">
      <c r="B20" s="4"/>
      <c r="C20" s="8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2:14">
      <c r="B21" s="4"/>
      <c r="C21" s="8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2:14">
      <c r="B22" s="4"/>
      <c r="C22" s="8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</row>
    <row r="23" spans="2:14"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</row>
    <row r="24" spans="2:14"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</row>
    <row r="25" spans="2:14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</row>
    <row r="26" spans="2:14"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</row>
    <row r="27" spans="2:14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</row>
    <row r="28" spans="2:14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</row>
    <row r="29" spans="2:14"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</row>
    <row r="30" spans="2:14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</row>
    <row r="31" spans="2:14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</row>
    <row r="32" spans="2:14"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</row>
    <row r="33" spans="2:14"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</row>
    <row r="34" spans="2:14"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</row>
    <row r="35" spans="2:14"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</row>
    <row r="36" spans="2:14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</row>
    <row r="37" spans="2:14"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</row>
  </sheetData>
  <mergeCells count="1">
    <mergeCell ref="B2:C2"/>
  </mergeCells>
  <phoneticPr fontId="0" type="noConversion"/>
  <hyperlinks>
    <hyperlink ref="C3" r:id="rId1" display="danarTi@#1a"/>
  </hyperlinks>
  <pageMargins left="0.19" right="0.2" top="0.5" bottom="0.25" header="0.3" footer="0.05"/>
  <pageSetup scale="111" orientation="portrait" r:id="rId2"/>
  <colBreaks count="1" manualBreakCount="1">
    <brk id="4" min="1" max="16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B2:R18"/>
  <sheetViews>
    <sheetView view="pageBreakPreview" zoomScaleSheetLayoutView="100" workbookViewId="0"/>
  </sheetViews>
  <sheetFormatPr defaultRowHeight="15"/>
  <cols>
    <col min="1" max="1" width="3.28515625" customWidth="1"/>
    <col min="2" max="2" width="12.7109375" bestFit="1" customWidth="1"/>
    <col min="3" max="3" width="82.7109375" customWidth="1"/>
  </cols>
  <sheetData>
    <row r="2" spans="2:18" ht="36" customHeight="1">
      <c r="B2" s="57" t="s">
        <v>40</v>
      </c>
      <c r="C2" s="57"/>
    </row>
    <row r="3" spans="2:18" ht="15.75">
      <c r="B3" s="34"/>
      <c r="C3" s="28" t="s">
        <v>39</v>
      </c>
    </row>
    <row r="4" spans="2:18">
      <c r="B4" s="24" t="s">
        <v>15</v>
      </c>
      <c r="C4" s="25" t="s">
        <v>25</v>
      </c>
    </row>
    <row r="5" spans="2:18" ht="44.25" customHeight="1">
      <c r="B5" s="24" t="s">
        <v>16</v>
      </c>
      <c r="C5" s="27" t="s">
        <v>41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2:18" ht="46.5" customHeight="1">
      <c r="B6" s="24" t="s">
        <v>17</v>
      </c>
      <c r="C6" s="27" t="s">
        <v>42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2:18" ht="32.25" customHeight="1">
      <c r="B7" s="24" t="s">
        <v>18</v>
      </c>
      <c r="C7" s="27" t="s">
        <v>43</v>
      </c>
    </row>
    <row r="8" spans="2:18">
      <c r="B8" s="24" t="s">
        <v>19</v>
      </c>
      <c r="C8" s="27" t="s">
        <v>27</v>
      </c>
    </row>
    <row r="9" spans="2:18" ht="45">
      <c r="B9" s="24" t="s">
        <v>20</v>
      </c>
      <c r="C9" s="27" t="s">
        <v>44</v>
      </c>
    </row>
    <row r="10" spans="2:18" ht="33.75" customHeight="1">
      <c r="B10" s="24" t="s">
        <v>21</v>
      </c>
      <c r="C10" s="27" t="s">
        <v>45</v>
      </c>
    </row>
    <row r="11" spans="2:18" ht="29.25" customHeight="1">
      <c r="B11" s="24" t="s">
        <v>22</v>
      </c>
      <c r="C11" s="27" t="s">
        <v>46</v>
      </c>
      <c r="D11" s="7"/>
      <c r="E11" s="7"/>
      <c r="F11" s="7"/>
      <c r="G11" s="7"/>
      <c r="H11" s="7"/>
      <c r="I11" s="7"/>
      <c r="J11" s="7"/>
      <c r="K11" s="7"/>
      <c r="L11" s="7"/>
    </row>
    <row r="12" spans="2:18">
      <c r="B12" s="24" t="s">
        <v>23</v>
      </c>
      <c r="C12" s="27" t="s">
        <v>27</v>
      </c>
    </row>
    <row r="13" spans="2:18" ht="30">
      <c r="B13" s="24" t="s">
        <v>24</v>
      </c>
      <c r="C13" s="27" t="s">
        <v>47</v>
      </c>
      <c r="D13" s="7"/>
      <c r="E13" s="7"/>
      <c r="F13" s="7"/>
      <c r="G13" s="7"/>
      <c r="H13" s="7"/>
    </row>
    <row r="14" spans="2:18" ht="15" customHeight="1">
      <c r="B14" s="24" t="s">
        <v>34</v>
      </c>
      <c r="C14" s="27" t="s">
        <v>48</v>
      </c>
    </row>
    <row r="15" spans="2:18">
      <c r="B15" s="24" t="s">
        <v>35</v>
      </c>
      <c r="C15" s="27" t="s">
        <v>49</v>
      </c>
    </row>
    <row r="16" spans="2:18">
      <c r="B16" s="24" t="s">
        <v>36</v>
      </c>
      <c r="C16" s="27" t="s">
        <v>27</v>
      </c>
    </row>
    <row r="17" spans="2:3" ht="30">
      <c r="B17" s="24" t="s">
        <v>37</v>
      </c>
      <c r="C17" s="27" t="s">
        <v>50</v>
      </c>
    </row>
    <row r="18" spans="2:3">
      <c r="B18" s="24" t="s">
        <v>38</v>
      </c>
      <c r="C18" s="27" t="s">
        <v>27</v>
      </c>
    </row>
  </sheetData>
  <mergeCells count="1">
    <mergeCell ref="B2:C2"/>
  </mergeCells>
  <phoneticPr fontId="0" type="noConversion"/>
  <hyperlinks>
    <hyperlink ref="C3" r:id="rId1" display="danarTi@#1a"/>
  </hyperlinks>
  <pageMargins left="0.2" right="0.2" top="0.5" bottom="0.5" header="0.05" footer="0.05"/>
  <pageSetup scale="107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1:S23"/>
  <sheetViews>
    <sheetView tabSelected="1" view="pageBreakPreview" zoomScaleSheetLayoutView="100" workbookViewId="0">
      <selection activeCell="F15" sqref="F15"/>
    </sheetView>
  </sheetViews>
  <sheetFormatPr defaultRowHeight="15"/>
  <cols>
    <col min="1" max="1" width="3.85546875" customWidth="1"/>
    <col min="2" max="2" width="14.28515625" customWidth="1"/>
    <col min="3" max="3" width="15.85546875" customWidth="1"/>
    <col min="4" max="4" width="16.140625" customWidth="1"/>
    <col min="5" max="5" width="14.140625" customWidth="1"/>
    <col min="6" max="6" width="18" customWidth="1"/>
    <col min="7" max="7" width="15.28515625" customWidth="1"/>
    <col min="8" max="8" width="14.5703125" customWidth="1"/>
    <col min="9" max="9" width="17.42578125" customWidth="1"/>
    <col min="10" max="10" width="15.7109375" customWidth="1"/>
    <col min="11" max="11" width="14.42578125" customWidth="1"/>
    <col min="12" max="13" width="14" customWidth="1"/>
  </cols>
  <sheetData>
    <row r="1" spans="2:19" s="1" customFormat="1"/>
    <row r="2" spans="2:19" ht="50.1" customHeight="1">
      <c r="B2" s="58" t="s">
        <v>57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</row>
    <row r="3" spans="2:19" ht="60.75" customHeight="1"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35"/>
      <c r="O3" s="35"/>
      <c r="P3" s="35"/>
      <c r="Q3" s="35"/>
    </row>
    <row r="5" spans="2:19" ht="15.75" thickBot="1">
      <c r="C5" s="10"/>
      <c r="D5" s="10"/>
      <c r="E5" s="10"/>
      <c r="F5" s="10"/>
      <c r="G5" s="10"/>
      <c r="H5" s="10"/>
      <c r="I5" s="10"/>
      <c r="J5" s="10"/>
      <c r="K5" s="10"/>
      <c r="L5" s="10"/>
      <c r="M5" s="33" t="s">
        <v>60</v>
      </c>
      <c r="R5" s="3"/>
    </row>
    <row r="6" spans="2:19" s="2" customFormat="1" ht="18" customHeight="1" thickBot="1">
      <c r="B6" s="9">
        <v>1</v>
      </c>
      <c r="C6" s="9">
        <v>2</v>
      </c>
      <c r="D6" s="9">
        <v>3</v>
      </c>
      <c r="E6" s="14">
        <v>4</v>
      </c>
      <c r="F6" s="9">
        <v>5</v>
      </c>
      <c r="G6" s="9">
        <v>6</v>
      </c>
      <c r="H6" s="9">
        <v>7</v>
      </c>
      <c r="I6" s="9">
        <v>8</v>
      </c>
      <c r="J6" s="9">
        <v>9</v>
      </c>
      <c r="K6" s="9">
        <v>10</v>
      </c>
      <c r="L6" s="9">
        <v>11</v>
      </c>
      <c r="M6" s="9">
        <v>12</v>
      </c>
      <c r="N6"/>
      <c r="O6"/>
      <c r="P6"/>
      <c r="Q6"/>
      <c r="R6"/>
      <c r="S6"/>
    </row>
    <row r="7" spans="2:19" ht="42.75" customHeight="1" thickBot="1">
      <c r="B7" s="60" t="s">
        <v>0</v>
      </c>
      <c r="C7" s="54" t="s">
        <v>32</v>
      </c>
      <c r="D7" s="55"/>
      <c r="E7" s="56"/>
      <c r="F7" s="54" t="s">
        <v>73</v>
      </c>
      <c r="G7" s="55"/>
      <c r="H7" s="56"/>
      <c r="I7" s="54" t="s">
        <v>33</v>
      </c>
      <c r="J7" s="55"/>
      <c r="K7" s="56"/>
      <c r="L7" s="60" t="s">
        <v>26</v>
      </c>
      <c r="M7" s="60" t="s">
        <v>26</v>
      </c>
    </row>
    <row r="8" spans="2:19" ht="30" customHeight="1" thickBot="1">
      <c r="B8" s="61"/>
      <c r="C8" s="54" t="s">
        <v>51</v>
      </c>
      <c r="D8" s="55"/>
      <c r="E8" s="56"/>
      <c r="F8" s="54" t="s">
        <v>56</v>
      </c>
      <c r="G8" s="55"/>
      <c r="H8" s="56"/>
      <c r="I8" s="54" t="s">
        <v>51</v>
      </c>
      <c r="J8" s="55"/>
      <c r="K8" s="56"/>
      <c r="L8" s="61"/>
      <c r="M8" s="61"/>
    </row>
    <row r="9" spans="2:19" ht="54.75" customHeight="1" thickBot="1">
      <c r="B9" s="61"/>
      <c r="C9" s="60" t="s">
        <v>52</v>
      </c>
      <c r="D9" s="54" t="s">
        <v>53</v>
      </c>
      <c r="E9" s="56"/>
      <c r="F9" s="60" t="s">
        <v>54</v>
      </c>
      <c r="G9" s="54" t="s">
        <v>55</v>
      </c>
      <c r="H9" s="56"/>
      <c r="I9" s="60" t="s">
        <v>52</v>
      </c>
      <c r="J9" s="63" t="s">
        <v>53</v>
      </c>
      <c r="K9" s="64"/>
      <c r="L9" s="62"/>
      <c r="M9" s="62"/>
    </row>
    <row r="10" spans="2:19" ht="15.75" thickBot="1">
      <c r="B10" s="62"/>
      <c r="C10" s="62"/>
      <c r="D10" s="32" t="s">
        <v>59</v>
      </c>
      <c r="E10" s="32" t="s">
        <v>58</v>
      </c>
      <c r="F10" s="61"/>
      <c r="G10" s="45" t="s">
        <v>59</v>
      </c>
      <c r="H10" s="45" t="s">
        <v>58</v>
      </c>
      <c r="I10" s="61"/>
      <c r="J10" s="20" t="s">
        <v>59</v>
      </c>
      <c r="K10" s="20" t="s">
        <v>58</v>
      </c>
      <c r="L10" s="32" t="s">
        <v>59</v>
      </c>
      <c r="M10" s="32" t="s">
        <v>58</v>
      </c>
    </row>
    <row r="11" spans="2:19" ht="15.75">
      <c r="B11" s="21" t="s">
        <v>1</v>
      </c>
      <c r="C11" s="48">
        <v>51</v>
      </c>
      <c r="D11" s="48">
        <v>10400</v>
      </c>
      <c r="E11" s="48">
        <v>3900</v>
      </c>
      <c r="F11" s="49">
        <v>9</v>
      </c>
      <c r="G11" s="50">
        <v>0</v>
      </c>
      <c r="H11" s="48">
        <v>4260</v>
      </c>
      <c r="I11" s="17"/>
      <c r="J11" s="11"/>
      <c r="K11" s="29"/>
      <c r="L11" s="40">
        <f>D11+G11+J11</f>
        <v>10400</v>
      </c>
      <c r="M11" s="37">
        <f>E11+H11+K11</f>
        <v>8160</v>
      </c>
    </row>
    <row r="12" spans="2:19" ht="15.75">
      <c r="B12" s="22" t="s">
        <v>2</v>
      </c>
      <c r="C12" s="48">
        <v>49</v>
      </c>
      <c r="D12" s="48">
        <v>10000</v>
      </c>
      <c r="E12" s="48">
        <v>3850</v>
      </c>
      <c r="F12" s="48">
        <v>9</v>
      </c>
      <c r="G12" s="50">
        <v>0</v>
      </c>
      <c r="H12" s="48">
        <v>4260</v>
      </c>
      <c r="I12" s="18"/>
      <c r="J12" s="12"/>
      <c r="K12" s="30"/>
      <c r="L12" s="38">
        <f>D12+G12+J12</f>
        <v>10000</v>
      </c>
      <c r="M12" s="38">
        <f>E12+H12+K12</f>
        <v>8110</v>
      </c>
    </row>
    <row r="13" spans="2:19" ht="15.75">
      <c r="B13" s="22" t="s">
        <v>3</v>
      </c>
      <c r="C13" s="48">
        <v>50</v>
      </c>
      <c r="D13" s="48">
        <f>10000+280</f>
        <v>10280</v>
      </c>
      <c r="E13" s="48">
        <v>3850</v>
      </c>
      <c r="F13" s="48">
        <v>9</v>
      </c>
      <c r="G13" s="50">
        <v>0</v>
      </c>
      <c r="H13" s="48">
        <v>4260</v>
      </c>
      <c r="I13" s="18"/>
      <c r="J13" s="12"/>
      <c r="K13" s="30"/>
      <c r="L13" s="38">
        <f>D13+G13+J13</f>
        <v>10280</v>
      </c>
      <c r="M13" s="38">
        <f t="shared" ref="M13:M21" si="0">E13+H13+K13</f>
        <v>8110</v>
      </c>
    </row>
    <row r="14" spans="2:19" ht="15.75">
      <c r="B14" s="22" t="s">
        <v>4</v>
      </c>
      <c r="C14" s="51">
        <v>50</v>
      </c>
      <c r="D14" s="51">
        <v>10250</v>
      </c>
      <c r="E14" s="51">
        <v>3850</v>
      </c>
      <c r="F14" s="51">
        <v>0</v>
      </c>
      <c r="G14" s="50">
        <v>0</v>
      </c>
      <c r="H14" s="51">
        <v>0</v>
      </c>
      <c r="I14" s="18"/>
      <c r="J14" s="12"/>
      <c r="K14" s="30"/>
      <c r="L14" s="38">
        <f>D14+G14+J14</f>
        <v>10250</v>
      </c>
      <c r="M14" s="38">
        <f t="shared" si="0"/>
        <v>3850</v>
      </c>
    </row>
    <row r="15" spans="2:19" ht="15.75">
      <c r="B15" s="22" t="s">
        <v>5</v>
      </c>
      <c r="C15" s="51">
        <v>48</v>
      </c>
      <c r="D15" s="51">
        <f>10000+250-150-150</f>
        <v>9950</v>
      </c>
      <c r="E15" s="51">
        <v>3750</v>
      </c>
      <c r="F15" s="51">
        <v>0</v>
      </c>
      <c r="G15" s="50">
        <v>0</v>
      </c>
      <c r="H15" s="51">
        <v>0</v>
      </c>
      <c r="I15" s="18"/>
      <c r="J15" s="12"/>
      <c r="K15" s="30"/>
      <c r="L15" s="38">
        <f>D15+G15+J15</f>
        <v>9950</v>
      </c>
      <c r="M15" s="38">
        <f t="shared" si="0"/>
        <v>3750</v>
      </c>
    </row>
    <row r="16" spans="2:19" ht="15.75">
      <c r="B16" s="22" t="s">
        <v>6</v>
      </c>
      <c r="C16" s="51">
        <v>48</v>
      </c>
      <c r="D16" s="51">
        <f>10000+250-150-150</f>
        <v>9950</v>
      </c>
      <c r="E16" s="51">
        <v>3750</v>
      </c>
      <c r="F16" s="51">
        <v>0</v>
      </c>
      <c r="G16" s="50">
        <v>0</v>
      </c>
      <c r="H16" s="51">
        <v>0</v>
      </c>
      <c r="I16" s="18"/>
      <c r="J16" s="12"/>
      <c r="K16" s="30"/>
      <c r="L16" s="38">
        <f t="shared" ref="L16:L22" si="1">D16+G16+J16</f>
        <v>9950</v>
      </c>
      <c r="M16" s="38">
        <f t="shared" si="0"/>
        <v>3750</v>
      </c>
    </row>
    <row r="17" spans="2:13" ht="15.75">
      <c r="B17" s="22" t="s">
        <v>7</v>
      </c>
      <c r="C17" s="51">
        <v>49</v>
      </c>
      <c r="D17" s="51">
        <f>10000+250-150-150+150</f>
        <v>10100</v>
      </c>
      <c r="E17" s="51">
        <v>3750</v>
      </c>
      <c r="F17" s="51">
        <v>0</v>
      </c>
      <c r="G17" s="50">
        <v>0</v>
      </c>
      <c r="H17" s="51">
        <v>0</v>
      </c>
      <c r="I17" s="18"/>
      <c r="J17" s="12"/>
      <c r="K17" s="30"/>
      <c r="L17" s="38">
        <f t="shared" si="1"/>
        <v>10100</v>
      </c>
      <c r="M17" s="38">
        <f t="shared" si="0"/>
        <v>3750</v>
      </c>
    </row>
    <row r="18" spans="2:13" ht="15.75">
      <c r="B18" s="22" t="s">
        <v>8</v>
      </c>
      <c r="C18" s="51">
        <v>49</v>
      </c>
      <c r="D18" s="51">
        <f>10000+250-150-150+150+100</f>
        <v>10200</v>
      </c>
      <c r="E18" s="51">
        <f>3750+100</f>
        <v>3850</v>
      </c>
      <c r="F18" s="51">
        <v>0</v>
      </c>
      <c r="G18" s="50">
        <v>0</v>
      </c>
      <c r="H18" s="51">
        <v>0</v>
      </c>
      <c r="I18" s="18"/>
      <c r="J18" s="12"/>
      <c r="K18" s="30"/>
      <c r="L18" s="38">
        <f t="shared" si="1"/>
        <v>10200</v>
      </c>
      <c r="M18" s="38">
        <f t="shared" si="0"/>
        <v>3850</v>
      </c>
    </row>
    <row r="19" spans="2:13" ht="15.75">
      <c r="B19" s="22" t="s">
        <v>9</v>
      </c>
      <c r="C19" s="51">
        <v>49</v>
      </c>
      <c r="D19" s="51">
        <f>10000+250-150-150+150+100</f>
        <v>10200</v>
      </c>
      <c r="E19" s="51">
        <f>3750+100</f>
        <v>3850</v>
      </c>
      <c r="F19" s="51">
        <v>0</v>
      </c>
      <c r="G19" s="50">
        <v>0</v>
      </c>
      <c r="H19" s="51">
        <v>0</v>
      </c>
      <c r="I19" s="18"/>
      <c r="J19" s="12"/>
      <c r="K19" s="30"/>
      <c r="L19" s="38">
        <f t="shared" si="1"/>
        <v>10200</v>
      </c>
      <c r="M19" s="38">
        <f t="shared" si="0"/>
        <v>3850</v>
      </c>
    </row>
    <row r="20" spans="2:13" ht="15.75">
      <c r="B20" s="22" t="s">
        <v>10</v>
      </c>
      <c r="C20" s="51">
        <v>49</v>
      </c>
      <c r="D20" s="51">
        <f>10000+250-150-150+150+100-200</f>
        <v>10000</v>
      </c>
      <c r="E20" s="51">
        <f>3750+100</f>
        <v>3850</v>
      </c>
      <c r="F20" s="51">
        <v>0</v>
      </c>
      <c r="G20" s="50">
        <v>0</v>
      </c>
      <c r="H20" s="51">
        <v>0</v>
      </c>
      <c r="I20" s="18"/>
      <c r="J20" s="12"/>
      <c r="K20" s="30"/>
      <c r="L20" s="38">
        <f>D20+G20+J20</f>
        <v>10000</v>
      </c>
      <c r="M20" s="38">
        <f t="shared" si="0"/>
        <v>3850</v>
      </c>
    </row>
    <row r="21" spans="2:13" ht="15.75">
      <c r="B21" s="22" t="s">
        <v>11</v>
      </c>
      <c r="C21" s="41">
        <v>49</v>
      </c>
      <c r="D21" s="51">
        <v>9955</v>
      </c>
      <c r="E21" s="51">
        <v>3850</v>
      </c>
      <c r="F21" s="52">
        <v>8</v>
      </c>
      <c r="G21" s="50">
        <v>0</v>
      </c>
      <c r="H21" s="52">
        <v>1955</v>
      </c>
      <c r="I21" s="18"/>
      <c r="J21" s="12"/>
      <c r="K21" s="30"/>
      <c r="L21" s="38">
        <f t="shared" si="1"/>
        <v>9955</v>
      </c>
      <c r="M21" s="38">
        <f t="shared" si="0"/>
        <v>5805</v>
      </c>
    </row>
    <row r="22" spans="2:13" ht="16.5" thickBot="1">
      <c r="B22" s="23" t="s">
        <v>12</v>
      </c>
      <c r="C22" s="51">
        <f>38+11</f>
        <v>49</v>
      </c>
      <c r="D22" s="51">
        <v>9955</v>
      </c>
      <c r="E22" s="51">
        <f>3750+100</f>
        <v>3850</v>
      </c>
      <c r="F22" s="53">
        <v>8</v>
      </c>
      <c r="G22" s="50">
        <v>0</v>
      </c>
      <c r="H22" s="51">
        <v>3910</v>
      </c>
      <c r="I22" s="19"/>
      <c r="J22" s="13"/>
      <c r="K22" s="31"/>
      <c r="L22" s="39">
        <f t="shared" si="1"/>
        <v>9955</v>
      </c>
      <c r="M22" s="39">
        <f>E22+H22+K22</f>
        <v>7760</v>
      </c>
    </row>
    <row r="23" spans="2:13" ht="15.75" thickBot="1">
      <c r="B23" s="42" t="s">
        <v>13</v>
      </c>
      <c r="C23" s="43" t="s">
        <v>74</v>
      </c>
      <c r="D23" s="44">
        <f>SUM(D11:D22)</f>
        <v>121240</v>
      </c>
      <c r="E23" s="44">
        <f>SUM(E11:E22)</f>
        <v>45950</v>
      </c>
      <c r="F23" s="46" t="s">
        <v>74</v>
      </c>
      <c r="G23" s="47">
        <f t="shared" ref="G23:M23" si="2">SUM(G11:G22)</f>
        <v>0</v>
      </c>
      <c r="H23" s="47">
        <f t="shared" si="2"/>
        <v>18645</v>
      </c>
      <c r="I23" s="43" t="s">
        <v>74</v>
      </c>
      <c r="J23" s="44">
        <f t="shared" si="2"/>
        <v>0</v>
      </c>
      <c r="K23" s="44">
        <f t="shared" si="2"/>
        <v>0</v>
      </c>
      <c r="L23" s="44">
        <f t="shared" si="2"/>
        <v>121240</v>
      </c>
      <c r="M23" s="44">
        <f t="shared" si="2"/>
        <v>64595</v>
      </c>
    </row>
  </sheetData>
  <autoFilter ref="B6:M6"/>
  <mergeCells count="17">
    <mergeCell ref="I7:K7"/>
    <mergeCell ref="I8:K8"/>
    <mergeCell ref="L7:L9"/>
    <mergeCell ref="I9:I10"/>
    <mergeCell ref="J9:K9"/>
    <mergeCell ref="B2:M2"/>
    <mergeCell ref="G9:H9"/>
    <mergeCell ref="F7:H7"/>
    <mergeCell ref="B3:M3"/>
    <mergeCell ref="M7:M9"/>
    <mergeCell ref="B7:B10"/>
    <mergeCell ref="C9:C10"/>
    <mergeCell ref="D9:E9"/>
    <mergeCell ref="F9:F10"/>
    <mergeCell ref="C7:E7"/>
    <mergeCell ref="C8:E8"/>
    <mergeCell ref="F8:H8"/>
  </mergeCells>
  <phoneticPr fontId="0" type="noConversion"/>
  <pageMargins left="0.25" right="0.25" top="0.75" bottom="0.75" header="0.3" footer="0.3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2"/>
  <sheetViews>
    <sheetView topLeftCell="A13" workbookViewId="0">
      <selection activeCell="E30" sqref="E30"/>
    </sheetView>
  </sheetViews>
  <sheetFormatPr defaultRowHeight="15"/>
  <cols>
    <col min="1" max="1" width="3" bestFit="1" customWidth="1"/>
    <col min="2" max="2" width="23.28515625" customWidth="1"/>
    <col min="3" max="3" width="20.28515625" customWidth="1"/>
    <col min="4" max="4" width="13" customWidth="1"/>
    <col min="5" max="5" width="12.140625" customWidth="1"/>
    <col min="6" max="6" width="17.42578125" customWidth="1"/>
    <col min="257" max="257" width="3" bestFit="1" customWidth="1"/>
    <col min="258" max="258" width="23.28515625" customWidth="1"/>
    <col min="259" max="259" width="20.28515625" customWidth="1"/>
    <col min="260" max="260" width="13" customWidth="1"/>
    <col min="261" max="261" width="12.140625" customWidth="1"/>
    <col min="262" max="262" width="17.42578125" customWidth="1"/>
    <col min="513" max="513" width="3" bestFit="1" customWidth="1"/>
    <col min="514" max="514" width="23.28515625" customWidth="1"/>
    <col min="515" max="515" width="20.28515625" customWidth="1"/>
    <col min="516" max="516" width="13" customWidth="1"/>
    <col min="517" max="517" width="12.140625" customWidth="1"/>
    <col min="518" max="518" width="17.42578125" customWidth="1"/>
    <col min="769" max="769" width="3" bestFit="1" customWidth="1"/>
    <col min="770" max="770" width="23.28515625" customWidth="1"/>
    <col min="771" max="771" width="20.28515625" customWidth="1"/>
    <col min="772" max="772" width="13" customWidth="1"/>
    <col min="773" max="773" width="12.140625" customWidth="1"/>
    <col min="774" max="774" width="17.42578125" customWidth="1"/>
    <col min="1025" max="1025" width="3" bestFit="1" customWidth="1"/>
    <col min="1026" max="1026" width="23.28515625" customWidth="1"/>
    <col min="1027" max="1027" width="20.28515625" customWidth="1"/>
    <col min="1028" max="1028" width="13" customWidth="1"/>
    <col min="1029" max="1029" width="12.140625" customWidth="1"/>
    <col min="1030" max="1030" width="17.42578125" customWidth="1"/>
    <col min="1281" max="1281" width="3" bestFit="1" customWidth="1"/>
    <col min="1282" max="1282" width="23.28515625" customWidth="1"/>
    <col min="1283" max="1283" width="20.28515625" customWidth="1"/>
    <col min="1284" max="1284" width="13" customWidth="1"/>
    <col min="1285" max="1285" width="12.140625" customWidth="1"/>
    <col min="1286" max="1286" width="17.42578125" customWidth="1"/>
    <col min="1537" max="1537" width="3" bestFit="1" customWidth="1"/>
    <col min="1538" max="1538" width="23.28515625" customWidth="1"/>
    <col min="1539" max="1539" width="20.28515625" customWidth="1"/>
    <col min="1540" max="1540" width="13" customWidth="1"/>
    <col min="1541" max="1541" width="12.140625" customWidth="1"/>
    <col min="1542" max="1542" width="17.42578125" customWidth="1"/>
    <col min="1793" max="1793" width="3" bestFit="1" customWidth="1"/>
    <col min="1794" max="1794" width="23.28515625" customWidth="1"/>
    <col min="1795" max="1795" width="20.28515625" customWidth="1"/>
    <col min="1796" max="1796" width="13" customWidth="1"/>
    <col min="1797" max="1797" width="12.140625" customWidth="1"/>
    <col min="1798" max="1798" width="17.42578125" customWidth="1"/>
    <col min="2049" max="2049" width="3" bestFit="1" customWidth="1"/>
    <col min="2050" max="2050" width="23.28515625" customWidth="1"/>
    <col min="2051" max="2051" width="20.28515625" customWidth="1"/>
    <col min="2052" max="2052" width="13" customWidth="1"/>
    <col min="2053" max="2053" width="12.140625" customWidth="1"/>
    <col min="2054" max="2054" width="17.42578125" customWidth="1"/>
    <col min="2305" max="2305" width="3" bestFit="1" customWidth="1"/>
    <col min="2306" max="2306" width="23.28515625" customWidth="1"/>
    <col min="2307" max="2307" width="20.28515625" customWidth="1"/>
    <col min="2308" max="2308" width="13" customWidth="1"/>
    <col min="2309" max="2309" width="12.140625" customWidth="1"/>
    <col min="2310" max="2310" width="17.42578125" customWidth="1"/>
    <col min="2561" max="2561" width="3" bestFit="1" customWidth="1"/>
    <col min="2562" max="2562" width="23.28515625" customWidth="1"/>
    <col min="2563" max="2563" width="20.28515625" customWidth="1"/>
    <col min="2564" max="2564" width="13" customWidth="1"/>
    <col min="2565" max="2565" width="12.140625" customWidth="1"/>
    <col min="2566" max="2566" width="17.42578125" customWidth="1"/>
    <col min="2817" max="2817" width="3" bestFit="1" customWidth="1"/>
    <col min="2818" max="2818" width="23.28515625" customWidth="1"/>
    <col min="2819" max="2819" width="20.28515625" customWidth="1"/>
    <col min="2820" max="2820" width="13" customWidth="1"/>
    <col min="2821" max="2821" width="12.140625" customWidth="1"/>
    <col min="2822" max="2822" width="17.42578125" customWidth="1"/>
    <col min="3073" max="3073" width="3" bestFit="1" customWidth="1"/>
    <col min="3074" max="3074" width="23.28515625" customWidth="1"/>
    <col min="3075" max="3075" width="20.28515625" customWidth="1"/>
    <col min="3076" max="3076" width="13" customWidth="1"/>
    <col min="3077" max="3077" width="12.140625" customWidth="1"/>
    <col min="3078" max="3078" width="17.42578125" customWidth="1"/>
    <col min="3329" max="3329" width="3" bestFit="1" customWidth="1"/>
    <col min="3330" max="3330" width="23.28515625" customWidth="1"/>
    <col min="3331" max="3331" width="20.28515625" customWidth="1"/>
    <col min="3332" max="3332" width="13" customWidth="1"/>
    <col min="3333" max="3333" width="12.140625" customWidth="1"/>
    <col min="3334" max="3334" width="17.42578125" customWidth="1"/>
    <col min="3585" max="3585" width="3" bestFit="1" customWidth="1"/>
    <col min="3586" max="3586" width="23.28515625" customWidth="1"/>
    <col min="3587" max="3587" width="20.28515625" customWidth="1"/>
    <col min="3588" max="3588" width="13" customWidth="1"/>
    <col min="3589" max="3589" width="12.140625" customWidth="1"/>
    <col min="3590" max="3590" width="17.42578125" customWidth="1"/>
    <col min="3841" max="3841" width="3" bestFit="1" customWidth="1"/>
    <col min="3842" max="3842" width="23.28515625" customWidth="1"/>
    <col min="3843" max="3843" width="20.28515625" customWidth="1"/>
    <col min="3844" max="3844" width="13" customWidth="1"/>
    <col min="3845" max="3845" width="12.140625" customWidth="1"/>
    <col min="3846" max="3846" width="17.42578125" customWidth="1"/>
    <col min="4097" max="4097" width="3" bestFit="1" customWidth="1"/>
    <col min="4098" max="4098" width="23.28515625" customWidth="1"/>
    <col min="4099" max="4099" width="20.28515625" customWidth="1"/>
    <col min="4100" max="4100" width="13" customWidth="1"/>
    <col min="4101" max="4101" width="12.140625" customWidth="1"/>
    <col min="4102" max="4102" width="17.42578125" customWidth="1"/>
    <col min="4353" max="4353" width="3" bestFit="1" customWidth="1"/>
    <col min="4354" max="4354" width="23.28515625" customWidth="1"/>
    <col min="4355" max="4355" width="20.28515625" customWidth="1"/>
    <col min="4356" max="4356" width="13" customWidth="1"/>
    <col min="4357" max="4357" width="12.140625" customWidth="1"/>
    <col min="4358" max="4358" width="17.42578125" customWidth="1"/>
    <col min="4609" max="4609" width="3" bestFit="1" customWidth="1"/>
    <col min="4610" max="4610" width="23.28515625" customWidth="1"/>
    <col min="4611" max="4611" width="20.28515625" customWidth="1"/>
    <col min="4612" max="4612" width="13" customWidth="1"/>
    <col min="4613" max="4613" width="12.140625" customWidth="1"/>
    <col min="4614" max="4614" width="17.42578125" customWidth="1"/>
    <col min="4865" max="4865" width="3" bestFit="1" customWidth="1"/>
    <col min="4866" max="4866" width="23.28515625" customWidth="1"/>
    <col min="4867" max="4867" width="20.28515625" customWidth="1"/>
    <col min="4868" max="4868" width="13" customWidth="1"/>
    <col min="4869" max="4869" width="12.140625" customWidth="1"/>
    <col min="4870" max="4870" width="17.42578125" customWidth="1"/>
    <col min="5121" max="5121" width="3" bestFit="1" customWidth="1"/>
    <col min="5122" max="5122" width="23.28515625" customWidth="1"/>
    <col min="5123" max="5123" width="20.28515625" customWidth="1"/>
    <col min="5124" max="5124" width="13" customWidth="1"/>
    <col min="5125" max="5125" width="12.140625" customWidth="1"/>
    <col min="5126" max="5126" width="17.42578125" customWidth="1"/>
    <col min="5377" max="5377" width="3" bestFit="1" customWidth="1"/>
    <col min="5378" max="5378" width="23.28515625" customWidth="1"/>
    <col min="5379" max="5379" width="20.28515625" customWidth="1"/>
    <col min="5380" max="5380" width="13" customWidth="1"/>
    <col min="5381" max="5381" width="12.140625" customWidth="1"/>
    <col min="5382" max="5382" width="17.42578125" customWidth="1"/>
    <col min="5633" max="5633" width="3" bestFit="1" customWidth="1"/>
    <col min="5634" max="5634" width="23.28515625" customWidth="1"/>
    <col min="5635" max="5635" width="20.28515625" customWidth="1"/>
    <col min="5636" max="5636" width="13" customWidth="1"/>
    <col min="5637" max="5637" width="12.140625" customWidth="1"/>
    <col min="5638" max="5638" width="17.42578125" customWidth="1"/>
    <col min="5889" max="5889" width="3" bestFit="1" customWidth="1"/>
    <col min="5890" max="5890" width="23.28515625" customWidth="1"/>
    <col min="5891" max="5891" width="20.28515625" customWidth="1"/>
    <col min="5892" max="5892" width="13" customWidth="1"/>
    <col min="5893" max="5893" width="12.140625" customWidth="1"/>
    <col min="5894" max="5894" width="17.42578125" customWidth="1"/>
    <col min="6145" max="6145" width="3" bestFit="1" customWidth="1"/>
    <col min="6146" max="6146" width="23.28515625" customWidth="1"/>
    <col min="6147" max="6147" width="20.28515625" customWidth="1"/>
    <col min="6148" max="6148" width="13" customWidth="1"/>
    <col min="6149" max="6149" width="12.140625" customWidth="1"/>
    <col min="6150" max="6150" width="17.42578125" customWidth="1"/>
    <col min="6401" max="6401" width="3" bestFit="1" customWidth="1"/>
    <col min="6402" max="6402" width="23.28515625" customWidth="1"/>
    <col min="6403" max="6403" width="20.28515625" customWidth="1"/>
    <col min="6404" max="6404" width="13" customWidth="1"/>
    <col min="6405" max="6405" width="12.140625" customWidth="1"/>
    <col min="6406" max="6406" width="17.42578125" customWidth="1"/>
    <col min="6657" max="6657" width="3" bestFit="1" customWidth="1"/>
    <col min="6658" max="6658" width="23.28515625" customWidth="1"/>
    <col min="6659" max="6659" width="20.28515625" customWidth="1"/>
    <col min="6660" max="6660" width="13" customWidth="1"/>
    <col min="6661" max="6661" width="12.140625" customWidth="1"/>
    <col min="6662" max="6662" width="17.42578125" customWidth="1"/>
    <col min="6913" max="6913" width="3" bestFit="1" customWidth="1"/>
    <col min="6914" max="6914" width="23.28515625" customWidth="1"/>
    <col min="6915" max="6915" width="20.28515625" customWidth="1"/>
    <col min="6916" max="6916" width="13" customWidth="1"/>
    <col min="6917" max="6917" width="12.140625" customWidth="1"/>
    <col min="6918" max="6918" width="17.42578125" customWidth="1"/>
    <col min="7169" max="7169" width="3" bestFit="1" customWidth="1"/>
    <col min="7170" max="7170" width="23.28515625" customWidth="1"/>
    <col min="7171" max="7171" width="20.28515625" customWidth="1"/>
    <col min="7172" max="7172" width="13" customWidth="1"/>
    <col min="7173" max="7173" width="12.140625" customWidth="1"/>
    <col min="7174" max="7174" width="17.42578125" customWidth="1"/>
    <col min="7425" max="7425" width="3" bestFit="1" customWidth="1"/>
    <col min="7426" max="7426" width="23.28515625" customWidth="1"/>
    <col min="7427" max="7427" width="20.28515625" customWidth="1"/>
    <col min="7428" max="7428" width="13" customWidth="1"/>
    <col min="7429" max="7429" width="12.140625" customWidth="1"/>
    <col min="7430" max="7430" width="17.42578125" customWidth="1"/>
    <col min="7681" max="7681" width="3" bestFit="1" customWidth="1"/>
    <col min="7682" max="7682" width="23.28515625" customWidth="1"/>
    <col min="7683" max="7683" width="20.28515625" customWidth="1"/>
    <col min="7684" max="7684" width="13" customWidth="1"/>
    <col min="7685" max="7685" width="12.140625" customWidth="1"/>
    <col min="7686" max="7686" width="17.42578125" customWidth="1"/>
    <col min="7937" max="7937" width="3" bestFit="1" customWidth="1"/>
    <col min="7938" max="7938" width="23.28515625" customWidth="1"/>
    <col min="7939" max="7939" width="20.28515625" customWidth="1"/>
    <col min="7940" max="7940" width="13" customWidth="1"/>
    <col min="7941" max="7941" width="12.140625" customWidth="1"/>
    <col min="7942" max="7942" width="17.42578125" customWidth="1"/>
    <col min="8193" max="8193" width="3" bestFit="1" customWidth="1"/>
    <col min="8194" max="8194" width="23.28515625" customWidth="1"/>
    <col min="8195" max="8195" width="20.28515625" customWidth="1"/>
    <col min="8196" max="8196" width="13" customWidth="1"/>
    <col min="8197" max="8197" width="12.140625" customWidth="1"/>
    <col min="8198" max="8198" width="17.42578125" customWidth="1"/>
    <col min="8449" max="8449" width="3" bestFit="1" customWidth="1"/>
    <col min="8450" max="8450" width="23.28515625" customWidth="1"/>
    <col min="8451" max="8451" width="20.28515625" customWidth="1"/>
    <col min="8452" max="8452" width="13" customWidth="1"/>
    <col min="8453" max="8453" width="12.140625" customWidth="1"/>
    <col min="8454" max="8454" width="17.42578125" customWidth="1"/>
    <col min="8705" max="8705" width="3" bestFit="1" customWidth="1"/>
    <col min="8706" max="8706" width="23.28515625" customWidth="1"/>
    <col min="8707" max="8707" width="20.28515625" customWidth="1"/>
    <col min="8708" max="8708" width="13" customWidth="1"/>
    <col min="8709" max="8709" width="12.140625" customWidth="1"/>
    <col min="8710" max="8710" width="17.42578125" customWidth="1"/>
    <col min="8961" max="8961" width="3" bestFit="1" customWidth="1"/>
    <col min="8962" max="8962" width="23.28515625" customWidth="1"/>
    <col min="8963" max="8963" width="20.28515625" customWidth="1"/>
    <col min="8964" max="8964" width="13" customWidth="1"/>
    <col min="8965" max="8965" width="12.140625" customWidth="1"/>
    <col min="8966" max="8966" width="17.42578125" customWidth="1"/>
    <col min="9217" max="9217" width="3" bestFit="1" customWidth="1"/>
    <col min="9218" max="9218" width="23.28515625" customWidth="1"/>
    <col min="9219" max="9219" width="20.28515625" customWidth="1"/>
    <col min="9220" max="9220" width="13" customWidth="1"/>
    <col min="9221" max="9221" width="12.140625" customWidth="1"/>
    <col min="9222" max="9222" width="17.42578125" customWidth="1"/>
    <col min="9473" max="9473" width="3" bestFit="1" customWidth="1"/>
    <col min="9474" max="9474" width="23.28515625" customWidth="1"/>
    <col min="9475" max="9475" width="20.28515625" customWidth="1"/>
    <col min="9476" max="9476" width="13" customWidth="1"/>
    <col min="9477" max="9477" width="12.140625" customWidth="1"/>
    <col min="9478" max="9478" width="17.42578125" customWidth="1"/>
    <col min="9729" max="9729" width="3" bestFit="1" customWidth="1"/>
    <col min="9730" max="9730" width="23.28515625" customWidth="1"/>
    <col min="9731" max="9731" width="20.28515625" customWidth="1"/>
    <col min="9732" max="9732" width="13" customWidth="1"/>
    <col min="9733" max="9733" width="12.140625" customWidth="1"/>
    <col min="9734" max="9734" width="17.42578125" customWidth="1"/>
    <col min="9985" max="9985" width="3" bestFit="1" customWidth="1"/>
    <col min="9986" max="9986" width="23.28515625" customWidth="1"/>
    <col min="9987" max="9987" width="20.28515625" customWidth="1"/>
    <col min="9988" max="9988" width="13" customWidth="1"/>
    <col min="9989" max="9989" width="12.140625" customWidth="1"/>
    <col min="9990" max="9990" width="17.42578125" customWidth="1"/>
    <col min="10241" max="10241" width="3" bestFit="1" customWidth="1"/>
    <col min="10242" max="10242" width="23.28515625" customWidth="1"/>
    <col min="10243" max="10243" width="20.28515625" customWidth="1"/>
    <col min="10244" max="10244" width="13" customWidth="1"/>
    <col min="10245" max="10245" width="12.140625" customWidth="1"/>
    <col min="10246" max="10246" width="17.42578125" customWidth="1"/>
    <col min="10497" max="10497" width="3" bestFit="1" customWidth="1"/>
    <col min="10498" max="10498" width="23.28515625" customWidth="1"/>
    <col min="10499" max="10499" width="20.28515625" customWidth="1"/>
    <col min="10500" max="10500" width="13" customWidth="1"/>
    <col min="10501" max="10501" width="12.140625" customWidth="1"/>
    <col min="10502" max="10502" width="17.42578125" customWidth="1"/>
    <col min="10753" max="10753" width="3" bestFit="1" customWidth="1"/>
    <col min="10754" max="10754" width="23.28515625" customWidth="1"/>
    <col min="10755" max="10755" width="20.28515625" customWidth="1"/>
    <col min="10756" max="10756" width="13" customWidth="1"/>
    <col min="10757" max="10757" width="12.140625" customWidth="1"/>
    <col min="10758" max="10758" width="17.42578125" customWidth="1"/>
    <col min="11009" max="11009" width="3" bestFit="1" customWidth="1"/>
    <col min="11010" max="11010" width="23.28515625" customWidth="1"/>
    <col min="11011" max="11011" width="20.28515625" customWidth="1"/>
    <col min="11012" max="11012" width="13" customWidth="1"/>
    <col min="11013" max="11013" width="12.140625" customWidth="1"/>
    <col min="11014" max="11014" width="17.42578125" customWidth="1"/>
    <col min="11265" max="11265" width="3" bestFit="1" customWidth="1"/>
    <col min="11266" max="11266" width="23.28515625" customWidth="1"/>
    <col min="11267" max="11267" width="20.28515625" customWidth="1"/>
    <col min="11268" max="11268" width="13" customWidth="1"/>
    <col min="11269" max="11269" width="12.140625" customWidth="1"/>
    <col min="11270" max="11270" width="17.42578125" customWidth="1"/>
    <col min="11521" max="11521" width="3" bestFit="1" customWidth="1"/>
    <col min="11522" max="11522" width="23.28515625" customWidth="1"/>
    <col min="11523" max="11523" width="20.28515625" customWidth="1"/>
    <col min="11524" max="11524" width="13" customWidth="1"/>
    <col min="11525" max="11525" width="12.140625" customWidth="1"/>
    <col min="11526" max="11526" width="17.42578125" customWidth="1"/>
    <col min="11777" max="11777" width="3" bestFit="1" customWidth="1"/>
    <col min="11778" max="11778" width="23.28515625" customWidth="1"/>
    <col min="11779" max="11779" width="20.28515625" customWidth="1"/>
    <col min="11780" max="11780" width="13" customWidth="1"/>
    <col min="11781" max="11781" width="12.140625" customWidth="1"/>
    <col min="11782" max="11782" width="17.42578125" customWidth="1"/>
    <col min="12033" max="12033" width="3" bestFit="1" customWidth="1"/>
    <col min="12034" max="12034" width="23.28515625" customWidth="1"/>
    <col min="12035" max="12035" width="20.28515625" customWidth="1"/>
    <col min="12036" max="12036" width="13" customWidth="1"/>
    <col min="12037" max="12037" width="12.140625" customWidth="1"/>
    <col min="12038" max="12038" width="17.42578125" customWidth="1"/>
    <col min="12289" max="12289" width="3" bestFit="1" customWidth="1"/>
    <col min="12290" max="12290" width="23.28515625" customWidth="1"/>
    <col min="12291" max="12291" width="20.28515625" customWidth="1"/>
    <col min="12292" max="12292" width="13" customWidth="1"/>
    <col min="12293" max="12293" width="12.140625" customWidth="1"/>
    <col min="12294" max="12294" width="17.42578125" customWidth="1"/>
    <col min="12545" max="12545" width="3" bestFit="1" customWidth="1"/>
    <col min="12546" max="12546" width="23.28515625" customWidth="1"/>
    <col min="12547" max="12547" width="20.28515625" customWidth="1"/>
    <col min="12548" max="12548" width="13" customWidth="1"/>
    <col min="12549" max="12549" width="12.140625" customWidth="1"/>
    <col min="12550" max="12550" width="17.42578125" customWidth="1"/>
    <col min="12801" max="12801" width="3" bestFit="1" customWidth="1"/>
    <col min="12802" max="12802" width="23.28515625" customWidth="1"/>
    <col min="12803" max="12803" width="20.28515625" customWidth="1"/>
    <col min="12804" max="12804" width="13" customWidth="1"/>
    <col min="12805" max="12805" width="12.140625" customWidth="1"/>
    <col min="12806" max="12806" width="17.42578125" customWidth="1"/>
    <col min="13057" max="13057" width="3" bestFit="1" customWidth="1"/>
    <col min="13058" max="13058" width="23.28515625" customWidth="1"/>
    <col min="13059" max="13059" width="20.28515625" customWidth="1"/>
    <col min="13060" max="13060" width="13" customWidth="1"/>
    <col min="13061" max="13061" width="12.140625" customWidth="1"/>
    <col min="13062" max="13062" width="17.42578125" customWidth="1"/>
    <col min="13313" max="13313" width="3" bestFit="1" customWidth="1"/>
    <col min="13314" max="13314" width="23.28515625" customWidth="1"/>
    <col min="13315" max="13315" width="20.28515625" customWidth="1"/>
    <col min="13316" max="13316" width="13" customWidth="1"/>
    <col min="13317" max="13317" width="12.140625" customWidth="1"/>
    <col min="13318" max="13318" width="17.42578125" customWidth="1"/>
    <col min="13569" max="13569" width="3" bestFit="1" customWidth="1"/>
    <col min="13570" max="13570" width="23.28515625" customWidth="1"/>
    <col min="13571" max="13571" width="20.28515625" customWidth="1"/>
    <col min="13572" max="13572" width="13" customWidth="1"/>
    <col min="13573" max="13573" width="12.140625" customWidth="1"/>
    <col min="13574" max="13574" width="17.42578125" customWidth="1"/>
    <col min="13825" max="13825" width="3" bestFit="1" customWidth="1"/>
    <col min="13826" max="13826" width="23.28515625" customWidth="1"/>
    <col min="13827" max="13827" width="20.28515625" customWidth="1"/>
    <col min="13828" max="13828" width="13" customWidth="1"/>
    <col min="13829" max="13829" width="12.140625" customWidth="1"/>
    <col min="13830" max="13830" width="17.42578125" customWidth="1"/>
    <col min="14081" max="14081" width="3" bestFit="1" customWidth="1"/>
    <col min="14082" max="14082" width="23.28515625" customWidth="1"/>
    <col min="14083" max="14083" width="20.28515625" customWidth="1"/>
    <col min="14084" max="14084" width="13" customWidth="1"/>
    <col min="14085" max="14085" width="12.140625" customWidth="1"/>
    <col min="14086" max="14086" width="17.42578125" customWidth="1"/>
    <col min="14337" max="14337" width="3" bestFit="1" customWidth="1"/>
    <col min="14338" max="14338" width="23.28515625" customWidth="1"/>
    <col min="14339" max="14339" width="20.28515625" customWidth="1"/>
    <col min="14340" max="14340" width="13" customWidth="1"/>
    <col min="14341" max="14341" width="12.140625" customWidth="1"/>
    <col min="14342" max="14342" width="17.42578125" customWidth="1"/>
    <col min="14593" max="14593" width="3" bestFit="1" customWidth="1"/>
    <col min="14594" max="14594" width="23.28515625" customWidth="1"/>
    <col min="14595" max="14595" width="20.28515625" customWidth="1"/>
    <col min="14596" max="14596" width="13" customWidth="1"/>
    <col min="14597" max="14597" width="12.140625" customWidth="1"/>
    <col min="14598" max="14598" width="17.42578125" customWidth="1"/>
    <col min="14849" max="14849" width="3" bestFit="1" customWidth="1"/>
    <col min="14850" max="14850" width="23.28515625" customWidth="1"/>
    <col min="14851" max="14851" width="20.28515625" customWidth="1"/>
    <col min="14852" max="14852" width="13" customWidth="1"/>
    <col min="14853" max="14853" width="12.140625" customWidth="1"/>
    <col min="14854" max="14854" width="17.42578125" customWidth="1"/>
    <col min="15105" max="15105" width="3" bestFit="1" customWidth="1"/>
    <col min="15106" max="15106" width="23.28515625" customWidth="1"/>
    <col min="15107" max="15107" width="20.28515625" customWidth="1"/>
    <col min="15108" max="15108" width="13" customWidth="1"/>
    <col min="15109" max="15109" width="12.140625" customWidth="1"/>
    <col min="15110" max="15110" width="17.42578125" customWidth="1"/>
    <col min="15361" max="15361" width="3" bestFit="1" customWidth="1"/>
    <col min="15362" max="15362" width="23.28515625" customWidth="1"/>
    <col min="15363" max="15363" width="20.28515625" customWidth="1"/>
    <col min="15364" max="15364" width="13" customWidth="1"/>
    <col min="15365" max="15365" width="12.140625" customWidth="1"/>
    <col min="15366" max="15366" width="17.42578125" customWidth="1"/>
    <col min="15617" max="15617" width="3" bestFit="1" customWidth="1"/>
    <col min="15618" max="15618" width="23.28515625" customWidth="1"/>
    <col min="15619" max="15619" width="20.28515625" customWidth="1"/>
    <col min="15620" max="15620" width="13" customWidth="1"/>
    <col min="15621" max="15621" width="12.140625" customWidth="1"/>
    <col min="15622" max="15622" width="17.42578125" customWidth="1"/>
    <col min="15873" max="15873" width="3" bestFit="1" customWidth="1"/>
    <col min="15874" max="15874" width="23.28515625" customWidth="1"/>
    <col min="15875" max="15875" width="20.28515625" customWidth="1"/>
    <col min="15876" max="15876" width="13" customWidth="1"/>
    <col min="15877" max="15877" width="12.140625" customWidth="1"/>
    <col min="15878" max="15878" width="17.42578125" customWidth="1"/>
    <col min="16129" max="16129" width="3" bestFit="1" customWidth="1"/>
    <col min="16130" max="16130" width="23.28515625" customWidth="1"/>
    <col min="16131" max="16131" width="20.28515625" customWidth="1"/>
    <col min="16132" max="16132" width="13" customWidth="1"/>
    <col min="16133" max="16133" width="12.140625" customWidth="1"/>
    <col min="16134" max="16134" width="17.42578125" customWidth="1"/>
  </cols>
  <sheetData>
    <row r="1" spans="1:6">
      <c r="F1" s="106" t="s">
        <v>209</v>
      </c>
    </row>
    <row r="3" spans="1:6" ht="30.75" customHeight="1">
      <c r="A3" s="67" t="s">
        <v>76</v>
      </c>
      <c r="B3" s="68" t="s">
        <v>77</v>
      </c>
      <c r="C3" s="69" t="s">
        <v>78</v>
      </c>
      <c r="D3" s="69" t="s">
        <v>79</v>
      </c>
      <c r="E3" s="69"/>
      <c r="F3" s="69" t="s">
        <v>210</v>
      </c>
    </row>
    <row r="4" spans="1:6" ht="27">
      <c r="A4" s="67"/>
      <c r="B4" s="71"/>
      <c r="C4" s="69"/>
      <c r="D4" s="72" t="s">
        <v>82</v>
      </c>
      <c r="E4" s="72" t="s">
        <v>83</v>
      </c>
      <c r="F4" s="69"/>
    </row>
    <row r="5" spans="1:6" ht="40.5">
      <c r="A5" s="99">
        <v>1</v>
      </c>
      <c r="B5" s="75" t="s">
        <v>211</v>
      </c>
      <c r="C5" s="81" t="s">
        <v>212</v>
      </c>
      <c r="D5" s="96" t="s">
        <v>213</v>
      </c>
      <c r="E5" s="78" t="s">
        <v>214</v>
      </c>
      <c r="F5" s="74">
        <v>315</v>
      </c>
    </row>
    <row r="6" spans="1:6" ht="54">
      <c r="A6" s="99">
        <v>2</v>
      </c>
      <c r="B6" s="75" t="s">
        <v>215</v>
      </c>
      <c r="C6" s="76" t="s">
        <v>216</v>
      </c>
      <c r="D6" s="77" t="s">
        <v>217</v>
      </c>
      <c r="E6" s="78" t="s">
        <v>218</v>
      </c>
      <c r="F6" s="74">
        <v>270</v>
      </c>
    </row>
    <row r="7" spans="1:6" ht="54">
      <c r="A7" s="99">
        <v>3</v>
      </c>
      <c r="B7" s="83" t="s">
        <v>219</v>
      </c>
      <c r="C7" s="76" t="s">
        <v>220</v>
      </c>
      <c r="D7" s="96" t="s">
        <v>213</v>
      </c>
      <c r="E7" s="78" t="s">
        <v>221</v>
      </c>
      <c r="F7" s="74">
        <v>360</v>
      </c>
    </row>
    <row r="8" spans="1:6" ht="40.5">
      <c r="A8" s="99">
        <v>4</v>
      </c>
      <c r="B8" s="83" t="s">
        <v>222</v>
      </c>
      <c r="C8" s="76" t="s">
        <v>223</v>
      </c>
      <c r="D8" s="96" t="s">
        <v>213</v>
      </c>
      <c r="E8" s="78" t="s">
        <v>224</v>
      </c>
      <c r="F8" s="74">
        <v>270</v>
      </c>
    </row>
    <row r="9" spans="1:6" ht="67.5">
      <c r="A9" s="99">
        <v>5</v>
      </c>
      <c r="B9" s="83" t="s">
        <v>225</v>
      </c>
      <c r="C9" s="76" t="s">
        <v>226</v>
      </c>
      <c r="D9" s="96" t="s">
        <v>213</v>
      </c>
      <c r="E9" s="78" t="s">
        <v>227</v>
      </c>
      <c r="F9" s="77">
        <v>360</v>
      </c>
    </row>
    <row r="10" spans="1:6" ht="54">
      <c r="A10" s="99">
        <v>6</v>
      </c>
      <c r="B10" s="83" t="s">
        <v>228</v>
      </c>
      <c r="C10" s="76" t="s">
        <v>229</v>
      </c>
      <c r="D10" s="96" t="s">
        <v>213</v>
      </c>
      <c r="E10" s="78" t="s">
        <v>230</v>
      </c>
      <c r="F10" s="74">
        <v>360</v>
      </c>
    </row>
    <row r="11" spans="1:6" ht="54">
      <c r="A11" s="99">
        <v>7</v>
      </c>
      <c r="B11" s="83" t="s">
        <v>231</v>
      </c>
      <c r="C11" s="85" t="s">
        <v>232</v>
      </c>
      <c r="D11" s="96" t="s">
        <v>213</v>
      </c>
      <c r="E11" s="78" t="s">
        <v>233</v>
      </c>
      <c r="F11" s="74">
        <v>250</v>
      </c>
    </row>
    <row r="12" spans="1:6" ht="54">
      <c r="A12" s="99">
        <v>8</v>
      </c>
      <c r="B12" s="82" t="s">
        <v>234</v>
      </c>
      <c r="C12" s="85" t="s">
        <v>235</v>
      </c>
      <c r="D12" s="96" t="s">
        <v>213</v>
      </c>
      <c r="E12" s="84" t="s">
        <v>236</v>
      </c>
      <c r="F12" s="74">
        <v>320</v>
      </c>
    </row>
    <row r="13" spans="1:6" ht="54">
      <c r="A13" s="99">
        <v>9</v>
      </c>
      <c r="B13" s="83" t="s">
        <v>166</v>
      </c>
      <c r="C13" s="76" t="s">
        <v>237</v>
      </c>
      <c r="D13" s="107" t="s">
        <v>213</v>
      </c>
      <c r="E13" s="78" t="s">
        <v>238</v>
      </c>
      <c r="F13" s="74">
        <v>360</v>
      </c>
    </row>
    <row r="14" spans="1:6" ht="54">
      <c r="A14" s="99">
        <v>10</v>
      </c>
      <c r="B14" s="108" t="s">
        <v>239</v>
      </c>
      <c r="C14" s="76" t="s">
        <v>240</v>
      </c>
      <c r="D14" s="96" t="s">
        <v>213</v>
      </c>
      <c r="E14" s="78" t="s">
        <v>241</v>
      </c>
      <c r="F14" s="74">
        <v>270</v>
      </c>
    </row>
    <row r="15" spans="1:6" ht="54">
      <c r="A15" s="99">
        <v>11</v>
      </c>
      <c r="B15" s="83" t="s">
        <v>242</v>
      </c>
      <c r="C15" s="85" t="s">
        <v>243</v>
      </c>
      <c r="D15" s="96" t="s">
        <v>213</v>
      </c>
      <c r="E15" s="78" t="s">
        <v>244</v>
      </c>
      <c r="F15" s="74">
        <v>360</v>
      </c>
    </row>
    <row r="16" spans="1:6">
      <c r="A16" s="109"/>
      <c r="B16" s="83" t="s">
        <v>245</v>
      </c>
      <c r="C16" s="110"/>
      <c r="D16" s="111"/>
      <c r="E16" s="110"/>
      <c r="F16" s="111">
        <f>SUM(F5:F15)</f>
        <v>3495</v>
      </c>
    </row>
    <row r="19" spans="2:6">
      <c r="B19" s="102" t="s">
        <v>246</v>
      </c>
      <c r="C19" s="102">
        <v>355</v>
      </c>
      <c r="D19" s="102" t="s">
        <v>207</v>
      </c>
    </row>
    <row r="21" spans="2:6" ht="15.75" thickBot="1"/>
    <row r="22" spans="2:6" ht="15.75" thickBot="1">
      <c r="B22" s="103" t="s">
        <v>247</v>
      </c>
      <c r="C22" s="104"/>
      <c r="D22" s="104"/>
      <c r="E22" s="104"/>
      <c r="F22" s="105">
        <f>F16+C19</f>
        <v>3850</v>
      </c>
    </row>
  </sheetData>
  <mergeCells count="5">
    <mergeCell ref="A3:A4"/>
    <mergeCell ref="B3:B4"/>
    <mergeCell ref="C3:C4"/>
    <mergeCell ref="D3:E3"/>
    <mergeCell ref="F3:F4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51"/>
  <sheetViews>
    <sheetView topLeftCell="A40" workbookViewId="0">
      <selection activeCell="D59" sqref="D59"/>
    </sheetView>
  </sheetViews>
  <sheetFormatPr defaultRowHeight="15"/>
  <cols>
    <col min="1" max="1" width="2.85546875" style="65" bestFit="1" customWidth="1"/>
    <col min="2" max="2" width="24.5703125" style="65" customWidth="1"/>
    <col min="3" max="3" width="20.7109375" style="65" customWidth="1"/>
    <col min="4" max="4" width="13.28515625" style="65" customWidth="1"/>
    <col min="5" max="5" width="13.5703125" style="65" customWidth="1"/>
    <col min="6" max="6" width="14.85546875" style="65" customWidth="1"/>
    <col min="7" max="7" width="14.5703125" style="65" customWidth="1"/>
    <col min="8" max="256" width="9.140625" style="65"/>
    <col min="257" max="257" width="2.85546875" style="65" bestFit="1" customWidth="1"/>
    <col min="258" max="258" width="24.5703125" style="65" customWidth="1"/>
    <col min="259" max="259" width="20.7109375" style="65" customWidth="1"/>
    <col min="260" max="260" width="13.28515625" style="65" customWidth="1"/>
    <col min="261" max="261" width="13.5703125" style="65" customWidth="1"/>
    <col min="262" max="262" width="14.85546875" style="65" customWidth="1"/>
    <col min="263" max="263" width="14.5703125" style="65" customWidth="1"/>
    <col min="264" max="512" width="9.140625" style="65"/>
    <col min="513" max="513" width="2.85546875" style="65" bestFit="1" customWidth="1"/>
    <col min="514" max="514" width="24.5703125" style="65" customWidth="1"/>
    <col min="515" max="515" width="20.7109375" style="65" customWidth="1"/>
    <col min="516" max="516" width="13.28515625" style="65" customWidth="1"/>
    <col min="517" max="517" width="13.5703125" style="65" customWidth="1"/>
    <col min="518" max="518" width="14.85546875" style="65" customWidth="1"/>
    <col min="519" max="519" width="14.5703125" style="65" customWidth="1"/>
    <col min="520" max="768" width="9.140625" style="65"/>
    <col min="769" max="769" width="2.85546875" style="65" bestFit="1" customWidth="1"/>
    <col min="770" max="770" width="24.5703125" style="65" customWidth="1"/>
    <col min="771" max="771" width="20.7109375" style="65" customWidth="1"/>
    <col min="772" max="772" width="13.28515625" style="65" customWidth="1"/>
    <col min="773" max="773" width="13.5703125" style="65" customWidth="1"/>
    <col min="774" max="774" width="14.85546875" style="65" customWidth="1"/>
    <col min="775" max="775" width="14.5703125" style="65" customWidth="1"/>
    <col min="776" max="1024" width="9.140625" style="65"/>
    <col min="1025" max="1025" width="2.85546875" style="65" bestFit="1" customWidth="1"/>
    <col min="1026" max="1026" width="24.5703125" style="65" customWidth="1"/>
    <col min="1027" max="1027" width="20.7109375" style="65" customWidth="1"/>
    <col min="1028" max="1028" width="13.28515625" style="65" customWidth="1"/>
    <col min="1029" max="1029" width="13.5703125" style="65" customWidth="1"/>
    <col min="1030" max="1030" width="14.85546875" style="65" customWidth="1"/>
    <col min="1031" max="1031" width="14.5703125" style="65" customWidth="1"/>
    <col min="1032" max="1280" width="9.140625" style="65"/>
    <col min="1281" max="1281" width="2.85546875" style="65" bestFit="1" customWidth="1"/>
    <col min="1282" max="1282" width="24.5703125" style="65" customWidth="1"/>
    <col min="1283" max="1283" width="20.7109375" style="65" customWidth="1"/>
    <col min="1284" max="1284" width="13.28515625" style="65" customWidth="1"/>
    <col min="1285" max="1285" width="13.5703125" style="65" customWidth="1"/>
    <col min="1286" max="1286" width="14.85546875" style="65" customWidth="1"/>
    <col min="1287" max="1287" width="14.5703125" style="65" customWidth="1"/>
    <col min="1288" max="1536" width="9.140625" style="65"/>
    <col min="1537" max="1537" width="2.85546875" style="65" bestFit="1" customWidth="1"/>
    <col min="1538" max="1538" width="24.5703125" style="65" customWidth="1"/>
    <col min="1539" max="1539" width="20.7109375" style="65" customWidth="1"/>
    <col min="1540" max="1540" width="13.28515625" style="65" customWidth="1"/>
    <col min="1541" max="1541" width="13.5703125" style="65" customWidth="1"/>
    <col min="1542" max="1542" width="14.85546875" style="65" customWidth="1"/>
    <col min="1543" max="1543" width="14.5703125" style="65" customWidth="1"/>
    <col min="1544" max="1792" width="9.140625" style="65"/>
    <col min="1793" max="1793" width="2.85546875" style="65" bestFit="1" customWidth="1"/>
    <col min="1794" max="1794" width="24.5703125" style="65" customWidth="1"/>
    <col min="1795" max="1795" width="20.7109375" style="65" customWidth="1"/>
    <col min="1796" max="1796" width="13.28515625" style="65" customWidth="1"/>
    <col min="1797" max="1797" width="13.5703125" style="65" customWidth="1"/>
    <col min="1798" max="1798" width="14.85546875" style="65" customWidth="1"/>
    <col min="1799" max="1799" width="14.5703125" style="65" customWidth="1"/>
    <col min="1800" max="2048" width="9.140625" style="65"/>
    <col min="2049" max="2049" width="2.85546875" style="65" bestFit="1" customWidth="1"/>
    <col min="2050" max="2050" width="24.5703125" style="65" customWidth="1"/>
    <col min="2051" max="2051" width="20.7109375" style="65" customWidth="1"/>
    <col min="2052" max="2052" width="13.28515625" style="65" customWidth="1"/>
    <col min="2053" max="2053" width="13.5703125" style="65" customWidth="1"/>
    <col min="2054" max="2054" width="14.85546875" style="65" customWidth="1"/>
    <col min="2055" max="2055" width="14.5703125" style="65" customWidth="1"/>
    <col min="2056" max="2304" width="9.140625" style="65"/>
    <col min="2305" max="2305" width="2.85546875" style="65" bestFit="1" customWidth="1"/>
    <col min="2306" max="2306" width="24.5703125" style="65" customWidth="1"/>
    <col min="2307" max="2307" width="20.7109375" style="65" customWidth="1"/>
    <col min="2308" max="2308" width="13.28515625" style="65" customWidth="1"/>
    <col min="2309" max="2309" width="13.5703125" style="65" customWidth="1"/>
    <col min="2310" max="2310" width="14.85546875" style="65" customWidth="1"/>
    <col min="2311" max="2311" width="14.5703125" style="65" customWidth="1"/>
    <col min="2312" max="2560" width="9.140625" style="65"/>
    <col min="2561" max="2561" width="2.85546875" style="65" bestFit="1" customWidth="1"/>
    <col min="2562" max="2562" width="24.5703125" style="65" customWidth="1"/>
    <col min="2563" max="2563" width="20.7109375" style="65" customWidth="1"/>
    <col min="2564" max="2564" width="13.28515625" style="65" customWidth="1"/>
    <col min="2565" max="2565" width="13.5703125" style="65" customWidth="1"/>
    <col min="2566" max="2566" width="14.85546875" style="65" customWidth="1"/>
    <col min="2567" max="2567" width="14.5703125" style="65" customWidth="1"/>
    <col min="2568" max="2816" width="9.140625" style="65"/>
    <col min="2817" max="2817" width="2.85546875" style="65" bestFit="1" customWidth="1"/>
    <col min="2818" max="2818" width="24.5703125" style="65" customWidth="1"/>
    <col min="2819" max="2819" width="20.7109375" style="65" customWidth="1"/>
    <col min="2820" max="2820" width="13.28515625" style="65" customWidth="1"/>
    <col min="2821" max="2821" width="13.5703125" style="65" customWidth="1"/>
    <col min="2822" max="2822" width="14.85546875" style="65" customWidth="1"/>
    <col min="2823" max="2823" width="14.5703125" style="65" customWidth="1"/>
    <col min="2824" max="3072" width="9.140625" style="65"/>
    <col min="3073" max="3073" width="2.85546875" style="65" bestFit="1" customWidth="1"/>
    <col min="3074" max="3074" width="24.5703125" style="65" customWidth="1"/>
    <col min="3075" max="3075" width="20.7109375" style="65" customWidth="1"/>
    <col min="3076" max="3076" width="13.28515625" style="65" customWidth="1"/>
    <col min="3077" max="3077" width="13.5703125" style="65" customWidth="1"/>
    <col min="3078" max="3078" width="14.85546875" style="65" customWidth="1"/>
    <col min="3079" max="3079" width="14.5703125" style="65" customWidth="1"/>
    <col min="3080" max="3328" width="9.140625" style="65"/>
    <col min="3329" max="3329" width="2.85546875" style="65" bestFit="1" customWidth="1"/>
    <col min="3330" max="3330" width="24.5703125" style="65" customWidth="1"/>
    <col min="3331" max="3331" width="20.7109375" style="65" customWidth="1"/>
    <col min="3332" max="3332" width="13.28515625" style="65" customWidth="1"/>
    <col min="3333" max="3333" width="13.5703125" style="65" customWidth="1"/>
    <col min="3334" max="3334" width="14.85546875" style="65" customWidth="1"/>
    <col min="3335" max="3335" width="14.5703125" style="65" customWidth="1"/>
    <col min="3336" max="3584" width="9.140625" style="65"/>
    <col min="3585" max="3585" width="2.85546875" style="65" bestFit="1" customWidth="1"/>
    <col min="3586" max="3586" width="24.5703125" style="65" customWidth="1"/>
    <col min="3587" max="3587" width="20.7109375" style="65" customWidth="1"/>
    <col min="3588" max="3588" width="13.28515625" style="65" customWidth="1"/>
    <col min="3589" max="3589" width="13.5703125" style="65" customWidth="1"/>
    <col min="3590" max="3590" width="14.85546875" style="65" customWidth="1"/>
    <col min="3591" max="3591" width="14.5703125" style="65" customWidth="1"/>
    <col min="3592" max="3840" width="9.140625" style="65"/>
    <col min="3841" max="3841" width="2.85546875" style="65" bestFit="1" customWidth="1"/>
    <col min="3842" max="3842" width="24.5703125" style="65" customWidth="1"/>
    <col min="3843" max="3843" width="20.7109375" style="65" customWidth="1"/>
    <col min="3844" max="3844" width="13.28515625" style="65" customWidth="1"/>
    <col min="3845" max="3845" width="13.5703125" style="65" customWidth="1"/>
    <col min="3846" max="3846" width="14.85546875" style="65" customWidth="1"/>
    <col min="3847" max="3847" width="14.5703125" style="65" customWidth="1"/>
    <col min="3848" max="4096" width="9.140625" style="65"/>
    <col min="4097" max="4097" width="2.85546875" style="65" bestFit="1" customWidth="1"/>
    <col min="4098" max="4098" width="24.5703125" style="65" customWidth="1"/>
    <col min="4099" max="4099" width="20.7109375" style="65" customWidth="1"/>
    <col min="4100" max="4100" width="13.28515625" style="65" customWidth="1"/>
    <col min="4101" max="4101" width="13.5703125" style="65" customWidth="1"/>
    <col min="4102" max="4102" width="14.85546875" style="65" customWidth="1"/>
    <col min="4103" max="4103" width="14.5703125" style="65" customWidth="1"/>
    <col min="4104" max="4352" width="9.140625" style="65"/>
    <col min="4353" max="4353" width="2.85546875" style="65" bestFit="1" customWidth="1"/>
    <col min="4354" max="4354" width="24.5703125" style="65" customWidth="1"/>
    <col min="4355" max="4355" width="20.7109375" style="65" customWidth="1"/>
    <col min="4356" max="4356" width="13.28515625" style="65" customWidth="1"/>
    <col min="4357" max="4357" width="13.5703125" style="65" customWidth="1"/>
    <col min="4358" max="4358" width="14.85546875" style="65" customWidth="1"/>
    <col min="4359" max="4359" width="14.5703125" style="65" customWidth="1"/>
    <col min="4360" max="4608" width="9.140625" style="65"/>
    <col min="4609" max="4609" width="2.85546875" style="65" bestFit="1" customWidth="1"/>
    <col min="4610" max="4610" width="24.5703125" style="65" customWidth="1"/>
    <col min="4611" max="4611" width="20.7109375" style="65" customWidth="1"/>
    <col min="4612" max="4612" width="13.28515625" style="65" customWidth="1"/>
    <col min="4613" max="4613" width="13.5703125" style="65" customWidth="1"/>
    <col min="4614" max="4614" width="14.85546875" style="65" customWidth="1"/>
    <col min="4615" max="4615" width="14.5703125" style="65" customWidth="1"/>
    <col min="4616" max="4864" width="9.140625" style="65"/>
    <col min="4865" max="4865" width="2.85546875" style="65" bestFit="1" customWidth="1"/>
    <col min="4866" max="4866" width="24.5703125" style="65" customWidth="1"/>
    <col min="4867" max="4867" width="20.7109375" style="65" customWidth="1"/>
    <col min="4868" max="4868" width="13.28515625" style="65" customWidth="1"/>
    <col min="4869" max="4869" width="13.5703125" style="65" customWidth="1"/>
    <col min="4870" max="4870" width="14.85546875" style="65" customWidth="1"/>
    <col min="4871" max="4871" width="14.5703125" style="65" customWidth="1"/>
    <col min="4872" max="5120" width="9.140625" style="65"/>
    <col min="5121" max="5121" width="2.85546875" style="65" bestFit="1" customWidth="1"/>
    <col min="5122" max="5122" width="24.5703125" style="65" customWidth="1"/>
    <col min="5123" max="5123" width="20.7109375" style="65" customWidth="1"/>
    <col min="5124" max="5124" width="13.28515625" style="65" customWidth="1"/>
    <col min="5125" max="5125" width="13.5703125" style="65" customWidth="1"/>
    <col min="5126" max="5126" width="14.85546875" style="65" customWidth="1"/>
    <col min="5127" max="5127" width="14.5703125" style="65" customWidth="1"/>
    <col min="5128" max="5376" width="9.140625" style="65"/>
    <col min="5377" max="5377" width="2.85546875" style="65" bestFit="1" customWidth="1"/>
    <col min="5378" max="5378" width="24.5703125" style="65" customWidth="1"/>
    <col min="5379" max="5379" width="20.7109375" style="65" customWidth="1"/>
    <col min="5380" max="5380" width="13.28515625" style="65" customWidth="1"/>
    <col min="5381" max="5381" width="13.5703125" style="65" customWidth="1"/>
    <col min="5382" max="5382" width="14.85546875" style="65" customWidth="1"/>
    <col min="5383" max="5383" width="14.5703125" style="65" customWidth="1"/>
    <col min="5384" max="5632" width="9.140625" style="65"/>
    <col min="5633" max="5633" width="2.85546875" style="65" bestFit="1" customWidth="1"/>
    <col min="5634" max="5634" width="24.5703125" style="65" customWidth="1"/>
    <col min="5635" max="5635" width="20.7109375" style="65" customWidth="1"/>
    <col min="5636" max="5636" width="13.28515625" style="65" customWidth="1"/>
    <col min="5637" max="5637" width="13.5703125" style="65" customWidth="1"/>
    <col min="5638" max="5638" width="14.85546875" style="65" customWidth="1"/>
    <col min="5639" max="5639" width="14.5703125" style="65" customWidth="1"/>
    <col min="5640" max="5888" width="9.140625" style="65"/>
    <col min="5889" max="5889" width="2.85546875" style="65" bestFit="1" customWidth="1"/>
    <col min="5890" max="5890" width="24.5703125" style="65" customWidth="1"/>
    <col min="5891" max="5891" width="20.7109375" style="65" customWidth="1"/>
    <col min="5892" max="5892" width="13.28515625" style="65" customWidth="1"/>
    <col min="5893" max="5893" width="13.5703125" style="65" customWidth="1"/>
    <col min="5894" max="5894" width="14.85546875" style="65" customWidth="1"/>
    <col min="5895" max="5895" width="14.5703125" style="65" customWidth="1"/>
    <col min="5896" max="6144" width="9.140625" style="65"/>
    <col min="6145" max="6145" width="2.85546875" style="65" bestFit="1" customWidth="1"/>
    <col min="6146" max="6146" width="24.5703125" style="65" customWidth="1"/>
    <col min="6147" max="6147" width="20.7109375" style="65" customWidth="1"/>
    <col min="6148" max="6148" width="13.28515625" style="65" customWidth="1"/>
    <col min="6149" max="6149" width="13.5703125" style="65" customWidth="1"/>
    <col min="6150" max="6150" width="14.85546875" style="65" customWidth="1"/>
    <col min="6151" max="6151" width="14.5703125" style="65" customWidth="1"/>
    <col min="6152" max="6400" width="9.140625" style="65"/>
    <col min="6401" max="6401" width="2.85546875" style="65" bestFit="1" customWidth="1"/>
    <col min="6402" max="6402" width="24.5703125" style="65" customWidth="1"/>
    <col min="6403" max="6403" width="20.7109375" style="65" customWidth="1"/>
    <col min="6404" max="6404" width="13.28515625" style="65" customWidth="1"/>
    <col min="6405" max="6405" width="13.5703125" style="65" customWidth="1"/>
    <col min="6406" max="6406" width="14.85546875" style="65" customWidth="1"/>
    <col min="6407" max="6407" width="14.5703125" style="65" customWidth="1"/>
    <col min="6408" max="6656" width="9.140625" style="65"/>
    <col min="6657" max="6657" width="2.85546875" style="65" bestFit="1" customWidth="1"/>
    <col min="6658" max="6658" width="24.5703125" style="65" customWidth="1"/>
    <col min="6659" max="6659" width="20.7109375" style="65" customWidth="1"/>
    <col min="6660" max="6660" width="13.28515625" style="65" customWidth="1"/>
    <col min="6661" max="6661" width="13.5703125" style="65" customWidth="1"/>
    <col min="6662" max="6662" width="14.85546875" style="65" customWidth="1"/>
    <col min="6663" max="6663" width="14.5703125" style="65" customWidth="1"/>
    <col min="6664" max="6912" width="9.140625" style="65"/>
    <col min="6913" max="6913" width="2.85546875" style="65" bestFit="1" customWidth="1"/>
    <col min="6914" max="6914" width="24.5703125" style="65" customWidth="1"/>
    <col min="6915" max="6915" width="20.7109375" style="65" customWidth="1"/>
    <col min="6916" max="6916" width="13.28515625" style="65" customWidth="1"/>
    <col min="6917" max="6917" width="13.5703125" style="65" customWidth="1"/>
    <col min="6918" max="6918" width="14.85546875" style="65" customWidth="1"/>
    <col min="6919" max="6919" width="14.5703125" style="65" customWidth="1"/>
    <col min="6920" max="7168" width="9.140625" style="65"/>
    <col min="7169" max="7169" width="2.85546875" style="65" bestFit="1" customWidth="1"/>
    <col min="7170" max="7170" width="24.5703125" style="65" customWidth="1"/>
    <col min="7171" max="7171" width="20.7109375" style="65" customWidth="1"/>
    <col min="7172" max="7172" width="13.28515625" style="65" customWidth="1"/>
    <col min="7173" max="7173" width="13.5703125" style="65" customWidth="1"/>
    <col min="7174" max="7174" width="14.85546875" style="65" customWidth="1"/>
    <col min="7175" max="7175" width="14.5703125" style="65" customWidth="1"/>
    <col min="7176" max="7424" width="9.140625" style="65"/>
    <col min="7425" max="7425" width="2.85546875" style="65" bestFit="1" customWidth="1"/>
    <col min="7426" max="7426" width="24.5703125" style="65" customWidth="1"/>
    <col min="7427" max="7427" width="20.7109375" style="65" customWidth="1"/>
    <col min="7428" max="7428" width="13.28515625" style="65" customWidth="1"/>
    <col min="7429" max="7429" width="13.5703125" style="65" customWidth="1"/>
    <col min="7430" max="7430" width="14.85546875" style="65" customWidth="1"/>
    <col min="7431" max="7431" width="14.5703125" style="65" customWidth="1"/>
    <col min="7432" max="7680" width="9.140625" style="65"/>
    <col min="7681" max="7681" width="2.85546875" style="65" bestFit="1" customWidth="1"/>
    <col min="7682" max="7682" width="24.5703125" style="65" customWidth="1"/>
    <col min="7683" max="7683" width="20.7109375" style="65" customWidth="1"/>
    <col min="7684" max="7684" width="13.28515625" style="65" customWidth="1"/>
    <col min="7685" max="7685" width="13.5703125" style="65" customWidth="1"/>
    <col min="7686" max="7686" width="14.85546875" style="65" customWidth="1"/>
    <col min="7687" max="7687" width="14.5703125" style="65" customWidth="1"/>
    <col min="7688" max="7936" width="9.140625" style="65"/>
    <col min="7937" max="7937" width="2.85546875" style="65" bestFit="1" customWidth="1"/>
    <col min="7938" max="7938" width="24.5703125" style="65" customWidth="1"/>
    <col min="7939" max="7939" width="20.7109375" style="65" customWidth="1"/>
    <col min="7940" max="7940" width="13.28515625" style="65" customWidth="1"/>
    <col min="7941" max="7941" width="13.5703125" style="65" customWidth="1"/>
    <col min="7942" max="7942" width="14.85546875" style="65" customWidth="1"/>
    <col min="7943" max="7943" width="14.5703125" style="65" customWidth="1"/>
    <col min="7944" max="8192" width="9.140625" style="65"/>
    <col min="8193" max="8193" width="2.85546875" style="65" bestFit="1" customWidth="1"/>
    <col min="8194" max="8194" width="24.5703125" style="65" customWidth="1"/>
    <col min="8195" max="8195" width="20.7109375" style="65" customWidth="1"/>
    <col min="8196" max="8196" width="13.28515625" style="65" customWidth="1"/>
    <col min="8197" max="8197" width="13.5703125" style="65" customWidth="1"/>
    <col min="8198" max="8198" width="14.85546875" style="65" customWidth="1"/>
    <col min="8199" max="8199" width="14.5703125" style="65" customWidth="1"/>
    <col min="8200" max="8448" width="9.140625" style="65"/>
    <col min="8449" max="8449" width="2.85546875" style="65" bestFit="1" customWidth="1"/>
    <col min="8450" max="8450" width="24.5703125" style="65" customWidth="1"/>
    <col min="8451" max="8451" width="20.7109375" style="65" customWidth="1"/>
    <col min="8452" max="8452" width="13.28515625" style="65" customWidth="1"/>
    <col min="8453" max="8453" width="13.5703125" style="65" customWidth="1"/>
    <col min="8454" max="8454" width="14.85546875" style="65" customWidth="1"/>
    <col min="8455" max="8455" width="14.5703125" style="65" customWidth="1"/>
    <col min="8456" max="8704" width="9.140625" style="65"/>
    <col min="8705" max="8705" width="2.85546875" style="65" bestFit="1" customWidth="1"/>
    <col min="8706" max="8706" width="24.5703125" style="65" customWidth="1"/>
    <col min="8707" max="8707" width="20.7109375" style="65" customWidth="1"/>
    <col min="8708" max="8708" width="13.28515625" style="65" customWidth="1"/>
    <col min="8709" max="8709" width="13.5703125" style="65" customWidth="1"/>
    <col min="8710" max="8710" width="14.85546875" style="65" customWidth="1"/>
    <col min="8711" max="8711" width="14.5703125" style="65" customWidth="1"/>
    <col min="8712" max="8960" width="9.140625" style="65"/>
    <col min="8961" max="8961" width="2.85546875" style="65" bestFit="1" customWidth="1"/>
    <col min="8962" max="8962" width="24.5703125" style="65" customWidth="1"/>
    <col min="8963" max="8963" width="20.7109375" style="65" customWidth="1"/>
    <col min="8964" max="8964" width="13.28515625" style="65" customWidth="1"/>
    <col min="8965" max="8965" width="13.5703125" style="65" customWidth="1"/>
    <col min="8966" max="8966" width="14.85546875" style="65" customWidth="1"/>
    <col min="8967" max="8967" width="14.5703125" style="65" customWidth="1"/>
    <col min="8968" max="9216" width="9.140625" style="65"/>
    <col min="9217" max="9217" width="2.85546875" style="65" bestFit="1" customWidth="1"/>
    <col min="9218" max="9218" width="24.5703125" style="65" customWidth="1"/>
    <col min="9219" max="9219" width="20.7109375" style="65" customWidth="1"/>
    <col min="9220" max="9220" width="13.28515625" style="65" customWidth="1"/>
    <col min="9221" max="9221" width="13.5703125" style="65" customWidth="1"/>
    <col min="9222" max="9222" width="14.85546875" style="65" customWidth="1"/>
    <col min="9223" max="9223" width="14.5703125" style="65" customWidth="1"/>
    <col min="9224" max="9472" width="9.140625" style="65"/>
    <col min="9473" max="9473" width="2.85546875" style="65" bestFit="1" customWidth="1"/>
    <col min="9474" max="9474" width="24.5703125" style="65" customWidth="1"/>
    <col min="9475" max="9475" width="20.7109375" style="65" customWidth="1"/>
    <col min="9476" max="9476" width="13.28515625" style="65" customWidth="1"/>
    <col min="9477" max="9477" width="13.5703125" style="65" customWidth="1"/>
    <col min="9478" max="9478" width="14.85546875" style="65" customWidth="1"/>
    <col min="9479" max="9479" width="14.5703125" style="65" customWidth="1"/>
    <col min="9480" max="9728" width="9.140625" style="65"/>
    <col min="9729" max="9729" width="2.85546875" style="65" bestFit="1" customWidth="1"/>
    <col min="9730" max="9730" width="24.5703125" style="65" customWidth="1"/>
    <col min="9731" max="9731" width="20.7109375" style="65" customWidth="1"/>
    <col min="9732" max="9732" width="13.28515625" style="65" customWidth="1"/>
    <col min="9733" max="9733" width="13.5703125" style="65" customWidth="1"/>
    <col min="9734" max="9734" width="14.85546875" style="65" customWidth="1"/>
    <col min="9735" max="9735" width="14.5703125" style="65" customWidth="1"/>
    <col min="9736" max="9984" width="9.140625" style="65"/>
    <col min="9985" max="9985" width="2.85546875" style="65" bestFit="1" customWidth="1"/>
    <col min="9986" max="9986" width="24.5703125" style="65" customWidth="1"/>
    <col min="9987" max="9987" width="20.7109375" style="65" customWidth="1"/>
    <col min="9988" max="9988" width="13.28515625" style="65" customWidth="1"/>
    <col min="9989" max="9989" width="13.5703125" style="65" customWidth="1"/>
    <col min="9990" max="9990" width="14.85546875" style="65" customWidth="1"/>
    <col min="9991" max="9991" width="14.5703125" style="65" customWidth="1"/>
    <col min="9992" max="10240" width="9.140625" style="65"/>
    <col min="10241" max="10241" width="2.85546875" style="65" bestFit="1" customWidth="1"/>
    <col min="10242" max="10242" width="24.5703125" style="65" customWidth="1"/>
    <col min="10243" max="10243" width="20.7109375" style="65" customWidth="1"/>
    <col min="10244" max="10244" width="13.28515625" style="65" customWidth="1"/>
    <col min="10245" max="10245" width="13.5703125" style="65" customWidth="1"/>
    <col min="10246" max="10246" width="14.85546875" style="65" customWidth="1"/>
    <col min="10247" max="10247" width="14.5703125" style="65" customWidth="1"/>
    <col min="10248" max="10496" width="9.140625" style="65"/>
    <col min="10497" max="10497" width="2.85546875" style="65" bestFit="1" customWidth="1"/>
    <col min="10498" max="10498" width="24.5703125" style="65" customWidth="1"/>
    <col min="10499" max="10499" width="20.7109375" style="65" customWidth="1"/>
    <col min="10500" max="10500" width="13.28515625" style="65" customWidth="1"/>
    <col min="10501" max="10501" width="13.5703125" style="65" customWidth="1"/>
    <col min="10502" max="10502" width="14.85546875" style="65" customWidth="1"/>
    <col min="10503" max="10503" width="14.5703125" style="65" customWidth="1"/>
    <col min="10504" max="10752" width="9.140625" style="65"/>
    <col min="10753" max="10753" width="2.85546875" style="65" bestFit="1" customWidth="1"/>
    <col min="10754" max="10754" width="24.5703125" style="65" customWidth="1"/>
    <col min="10755" max="10755" width="20.7109375" style="65" customWidth="1"/>
    <col min="10756" max="10756" width="13.28515625" style="65" customWidth="1"/>
    <col min="10757" max="10757" width="13.5703125" style="65" customWidth="1"/>
    <col min="10758" max="10758" width="14.85546875" style="65" customWidth="1"/>
    <col min="10759" max="10759" width="14.5703125" style="65" customWidth="1"/>
    <col min="10760" max="11008" width="9.140625" style="65"/>
    <col min="11009" max="11009" width="2.85546875" style="65" bestFit="1" customWidth="1"/>
    <col min="11010" max="11010" width="24.5703125" style="65" customWidth="1"/>
    <col min="11011" max="11011" width="20.7109375" style="65" customWidth="1"/>
    <col min="11012" max="11012" width="13.28515625" style="65" customWidth="1"/>
    <col min="11013" max="11013" width="13.5703125" style="65" customWidth="1"/>
    <col min="11014" max="11014" width="14.85546875" style="65" customWidth="1"/>
    <col min="11015" max="11015" width="14.5703125" style="65" customWidth="1"/>
    <col min="11016" max="11264" width="9.140625" style="65"/>
    <col min="11265" max="11265" width="2.85546875" style="65" bestFit="1" customWidth="1"/>
    <col min="11266" max="11266" width="24.5703125" style="65" customWidth="1"/>
    <col min="11267" max="11267" width="20.7109375" style="65" customWidth="1"/>
    <col min="11268" max="11268" width="13.28515625" style="65" customWidth="1"/>
    <col min="11269" max="11269" width="13.5703125" style="65" customWidth="1"/>
    <col min="11270" max="11270" width="14.85546875" style="65" customWidth="1"/>
    <col min="11271" max="11271" width="14.5703125" style="65" customWidth="1"/>
    <col min="11272" max="11520" width="9.140625" style="65"/>
    <col min="11521" max="11521" width="2.85546875" style="65" bestFit="1" customWidth="1"/>
    <col min="11522" max="11522" width="24.5703125" style="65" customWidth="1"/>
    <col min="11523" max="11523" width="20.7109375" style="65" customWidth="1"/>
    <col min="11524" max="11524" width="13.28515625" style="65" customWidth="1"/>
    <col min="11525" max="11525" width="13.5703125" style="65" customWidth="1"/>
    <col min="11526" max="11526" width="14.85546875" style="65" customWidth="1"/>
    <col min="11527" max="11527" width="14.5703125" style="65" customWidth="1"/>
    <col min="11528" max="11776" width="9.140625" style="65"/>
    <col min="11777" max="11777" width="2.85546875" style="65" bestFit="1" customWidth="1"/>
    <col min="11778" max="11778" width="24.5703125" style="65" customWidth="1"/>
    <col min="11779" max="11779" width="20.7109375" style="65" customWidth="1"/>
    <col min="11780" max="11780" width="13.28515625" style="65" customWidth="1"/>
    <col min="11781" max="11781" width="13.5703125" style="65" customWidth="1"/>
    <col min="11782" max="11782" width="14.85546875" style="65" customWidth="1"/>
    <col min="11783" max="11783" width="14.5703125" style="65" customWidth="1"/>
    <col min="11784" max="12032" width="9.140625" style="65"/>
    <col min="12033" max="12033" width="2.85546875" style="65" bestFit="1" customWidth="1"/>
    <col min="12034" max="12034" width="24.5703125" style="65" customWidth="1"/>
    <col min="12035" max="12035" width="20.7109375" style="65" customWidth="1"/>
    <col min="12036" max="12036" width="13.28515625" style="65" customWidth="1"/>
    <col min="12037" max="12037" width="13.5703125" style="65" customWidth="1"/>
    <col min="12038" max="12038" width="14.85546875" style="65" customWidth="1"/>
    <col min="12039" max="12039" width="14.5703125" style="65" customWidth="1"/>
    <col min="12040" max="12288" width="9.140625" style="65"/>
    <col min="12289" max="12289" width="2.85546875" style="65" bestFit="1" customWidth="1"/>
    <col min="12290" max="12290" width="24.5703125" style="65" customWidth="1"/>
    <col min="12291" max="12291" width="20.7109375" style="65" customWidth="1"/>
    <col min="12292" max="12292" width="13.28515625" style="65" customWidth="1"/>
    <col min="12293" max="12293" width="13.5703125" style="65" customWidth="1"/>
    <col min="12294" max="12294" width="14.85546875" style="65" customWidth="1"/>
    <col min="12295" max="12295" width="14.5703125" style="65" customWidth="1"/>
    <col min="12296" max="12544" width="9.140625" style="65"/>
    <col min="12545" max="12545" width="2.85546875" style="65" bestFit="1" customWidth="1"/>
    <col min="12546" max="12546" width="24.5703125" style="65" customWidth="1"/>
    <col min="12547" max="12547" width="20.7109375" style="65" customWidth="1"/>
    <col min="12548" max="12548" width="13.28515625" style="65" customWidth="1"/>
    <col min="12549" max="12549" width="13.5703125" style="65" customWidth="1"/>
    <col min="12550" max="12550" width="14.85546875" style="65" customWidth="1"/>
    <col min="12551" max="12551" width="14.5703125" style="65" customWidth="1"/>
    <col min="12552" max="12800" width="9.140625" style="65"/>
    <col min="12801" max="12801" width="2.85546875" style="65" bestFit="1" customWidth="1"/>
    <col min="12802" max="12802" width="24.5703125" style="65" customWidth="1"/>
    <col min="12803" max="12803" width="20.7109375" style="65" customWidth="1"/>
    <col min="12804" max="12804" width="13.28515625" style="65" customWidth="1"/>
    <col min="12805" max="12805" width="13.5703125" style="65" customWidth="1"/>
    <col min="12806" max="12806" width="14.85546875" style="65" customWidth="1"/>
    <col min="12807" max="12807" width="14.5703125" style="65" customWidth="1"/>
    <col min="12808" max="13056" width="9.140625" style="65"/>
    <col min="13057" max="13057" width="2.85546875" style="65" bestFit="1" customWidth="1"/>
    <col min="13058" max="13058" width="24.5703125" style="65" customWidth="1"/>
    <col min="13059" max="13059" width="20.7109375" style="65" customWidth="1"/>
    <col min="13060" max="13060" width="13.28515625" style="65" customWidth="1"/>
    <col min="13061" max="13061" width="13.5703125" style="65" customWidth="1"/>
    <col min="13062" max="13062" width="14.85546875" style="65" customWidth="1"/>
    <col min="13063" max="13063" width="14.5703125" style="65" customWidth="1"/>
    <col min="13064" max="13312" width="9.140625" style="65"/>
    <col min="13313" max="13313" width="2.85546875" style="65" bestFit="1" customWidth="1"/>
    <col min="13314" max="13314" width="24.5703125" style="65" customWidth="1"/>
    <col min="13315" max="13315" width="20.7109375" style="65" customWidth="1"/>
    <col min="13316" max="13316" width="13.28515625" style="65" customWidth="1"/>
    <col min="13317" max="13317" width="13.5703125" style="65" customWidth="1"/>
    <col min="13318" max="13318" width="14.85546875" style="65" customWidth="1"/>
    <col min="13319" max="13319" width="14.5703125" style="65" customWidth="1"/>
    <col min="13320" max="13568" width="9.140625" style="65"/>
    <col min="13569" max="13569" width="2.85546875" style="65" bestFit="1" customWidth="1"/>
    <col min="13570" max="13570" width="24.5703125" style="65" customWidth="1"/>
    <col min="13571" max="13571" width="20.7109375" style="65" customWidth="1"/>
    <col min="13572" max="13572" width="13.28515625" style="65" customWidth="1"/>
    <col min="13573" max="13573" width="13.5703125" style="65" customWidth="1"/>
    <col min="13574" max="13574" width="14.85546875" style="65" customWidth="1"/>
    <col min="13575" max="13575" width="14.5703125" style="65" customWidth="1"/>
    <col min="13576" max="13824" width="9.140625" style="65"/>
    <col min="13825" max="13825" width="2.85546875" style="65" bestFit="1" customWidth="1"/>
    <col min="13826" max="13826" width="24.5703125" style="65" customWidth="1"/>
    <col min="13827" max="13827" width="20.7109375" style="65" customWidth="1"/>
    <col min="13828" max="13828" width="13.28515625" style="65" customWidth="1"/>
    <col min="13829" max="13829" width="13.5703125" style="65" customWidth="1"/>
    <col min="13830" max="13830" width="14.85546875" style="65" customWidth="1"/>
    <col min="13831" max="13831" width="14.5703125" style="65" customWidth="1"/>
    <col min="13832" max="14080" width="9.140625" style="65"/>
    <col min="14081" max="14081" width="2.85546875" style="65" bestFit="1" customWidth="1"/>
    <col min="14082" max="14082" width="24.5703125" style="65" customWidth="1"/>
    <col min="14083" max="14083" width="20.7109375" style="65" customWidth="1"/>
    <col min="14084" max="14084" width="13.28515625" style="65" customWidth="1"/>
    <col min="14085" max="14085" width="13.5703125" style="65" customWidth="1"/>
    <col min="14086" max="14086" width="14.85546875" style="65" customWidth="1"/>
    <col min="14087" max="14087" width="14.5703125" style="65" customWidth="1"/>
    <col min="14088" max="14336" width="9.140625" style="65"/>
    <col min="14337" max="14337" width="2.85546875" style="65" bestFit="1" customWidth="1"/>
    <col min="14338" max="14338" width="24.5703125" style="65" customWidth="1"/>
    <col min="14339" max="14339" width="20.7109375" style="65" customWidth="1"/>
    <col min="14340" max="14340" width="13.28515625" style="65" customWidth="1"/>
    <col min="14341" max="14341" width="13.5703125" style="65" customWidth="1"/>
    <col min="14342" max="14342" width="14.85546875" style="65" customWidth="1"/>
    <col min="14343" max="14343" width="14.5703125" style="65" customWidth="1"/>
    <col min="14344" max="14592" width="9.140625" style="65"/>
    <col min="14593" max="14593" width="2.85546875" style="65" bestFit="1" customWidth="1"/>
    <col min="14594" max="14594" width="24.5703125" style="65" customWidth="1"/>
    <col min="14595" max="14595" width="20.7109375" style="65" customWidth="1"/>
    <col min="14596" max="14596" width="13.28515625" style="65" customWidth="1"/>
    <col min="14597" max="14597" width="13.5703125" style="65" customWidth="1"/>
    <col min="14598" max="14598" width="14.85546875" style="65" customWidth="1"/>
    <col min="14599" max="14599" width="14.5703125" style="65" customWidth="1"/>
    <col min="14600" max="14848" width="9.140625" style="65"/>
    <col min="14849" max="14849" width="2.85546875" style="65" bestFit="1" customWidth="1"/>
    <col min="14850" max="14850" width="24.5703125" style="65" customWidth="1"/>
    <col min="14851" max="14851" width="20.7109375" style="65" customWidth="1"/>
    <col min="14852" max="14852" width="13.28515625" style="65" customWidth="1"/>
    <col min="14853" max="14853" width="13.5703125" style="65" customWidth="1"/>
    <col min="14854" max="14854" width="14.85546875" style="65" customWidth="1"/>
    <col min="14855" max="14855" width="14.5703125" style="65" customWidth="1"/>
    <col min="14856" max="15104" width="9.140625" style="65"/>
    <col min="15105" max="15105" width="2.85546875" style="65" bestFit="1" customWidth="1"/>
    <col min="15106" max="15106" width="24.5703125" style="65" customWidth="1"/>
    <col min="15107" max="15107" width="20.7109375" style="65" customWidth="1"/>
    <col min="15108" max="15108" width="13.28515625" style="65" customWidth="1"/>
    <col min="15109" max="15109" width="13.5703125" style="65" customWidth="1"/>
    <col min="15110" max="15110" width="14.85546875" style="65" customWidth="1"/>
    <col min="15111" max="15111" width="14.5703125" style="65" customWidth="1"/>
    <col min="15112" max="15360" width="9.140625" style="65"/>
    <col min="15361" max="15361" width="2.85546875" style="65" bestFit="1" customWidth="1"/>
    <col min="15362" max="15362" width="24.5703125" style="65" customWidth="1"/>
    <col min="15363" max="15363" width="20.7109375" style="65" customWidth="1"/>
    <col min="15364" max="15364" width="13.28515625" style="65" customWidth="1"/>
    <col min="15365" max="15365" width="13.5703125" style="65" customWidth="1"/>
    <col min="15366" max="15366" width="14.85546875" style="65" customWidth="1"/>
    <col min="15367" max="15367" width="14.5703125" style="65" customWidth="1"/>
    <col min="15368" max="15616" width="9.140625" style="65"/>
    <col min="15617" max="15617" width="2.85546875" style="65" bestFit="1" customWidth="1"/>
    <col min="15618" max="15618" width="24.5703125" style="65" customWidth="1"/>
    <col min="15619" max="15619" width="20.7109375" style="65" customWidth="1"/>
    <col min="15620" max="15620" width="13.28515625" style="65" customWidth="1"/>
    <col min="15621" max="15621" width="13.5703125" style="65" customWidth="1"/>
    <col min="15622" max="15622" width="14.85546875" style="65" customWidth="1"/>
    <col min="15623" max="15623" width="14.5703125" style="65" customWidth="1"/>
    <col min="15624" max="15872" width="9.140625" style="65"/>
    <col min="15873" max="15873" width="2.85546875" style="65" bestFit="1" customWidth="1"/>
    <col min="15874" max="15874" width="24.5703125" style="65" customWidth="1"/>
    <col min="15875" max="15875" width="20.7109375" style="65" customWidth="1"/>
    <col min="15876" max="15876" width="13.28515625" style="65" customWidth="1"/>
    <col min="15877" max="15877" width="13.5703125" style="65" customWidth="1"/>
    <col min="15878" max="15878" width="14.85546875" style="65" customWidth="1"/>
    <col min="15879" max="15879" width="14.5703125" style="65" customWidth="1"/>
    <col min="15880" max="16128" width="9.140625" style="65"/>
    <col min="16129" max="16129" width="2.85546875" style="65" bestFit="1" customWidth="1"/>
    <col min="16130" max="16130" width="24.5703125" style="65" customWidth="1"/>
    <col min="16131" max="16131" width="20.7109375" style="65" customWidth="1"/>
    <col min="16132" max="16132" width="13.28515625" style="65" customWidth="1"/>
    <col min="16133" max="16133" width="13.5703125" style="65" customWidth="1"/>
    <col min="16134" max="16134" width="14.85546875" style="65" customWidth="1"/>
    <col min="16135" max="16135" width="14.5703125" style="65" customWidth="1"/>
    <col min="16136" max="16384" width="9.140625" style="65"/>
  </cols>
  <sheetData>
    <row r="1" spans="1:7">
      <c r="F1" s="66" t="s">
        <v>75</v>
      </c>
      <c r="G1" s="66"/>
    </row>
    <row r="2" spans="1:7" ht="9.75" customHeight="1"/>
    <row r="3" spans="1:7" ht="33" customHeight="1">
      <c r="A3" s="67" t="s">
        <v>76</v>
      </c>
      <c r="B3" s="68" t="s">
        <v>77</v>
      </c>
      <c r="C3" s="69" t="s">
        <v>78</v>
      </c>
      <c r="D3" s="69" t="s">
        <v>79</v>
      </c>
      <c r="E3" s="69"/>
      <c r="F3" s="69" t="s">
        <v>80</v>
      </c>
      <c r="G3" s="70" t="s">
        <v>81</v>
      </c>
    </row>
    <row r="4" spans="1:7" ht="36" customHeight="1">
      <c r="A4" s="67"/>
      <c r="B4" s="71"/>
      <c r="C4" s="69"/>
      <c r="D4" s="72" t="s">
        <v>82</v>
      </c>
      <c r="E4" s="72" t="s">
        <v>83</v>
      </c>
      <c r="F4" s="69"/>
      <c r="G4" s="73"/>
    </row>
    <row r="5" spans="1:7" ht="40.5">
      <c r="A5" s="74">
        <v>1</v>
      </c>
      <c r="B5" s="75" t="s">
        <v>84</v>
      </c>
      <c r="C5" s="76" t="s">
        <v>85</v>
      </c>
      <c r="D5" s="77" t="s">
        <v>86</v>
      </c>
      <c r="E5" s="78" t="s">
        <v>87</v>
      </c>
      <c r="F5" s="79">
        <v>600</v>
      </c>
      <c r="G5" s="80"/>
    </row>
    <row r="6" spans="1:7" ht="40.5">
      <c r="A6" s="74">
        <v>2</v>
      </c>
      <c r="B6" s="75" t="s">
        <v>88</v>
      </c>
      <c r="C6" s="76" t="s">
        <v>89</v>
      </c>
      <c r="D6" s="77" t="s">
        <v>90</v>
      </c>
      <c r="E6" s="78" t="s">
        <v>91</v>
      </c>
      <c r="F6" s="77">
        <v>400</v>
      </c>
      <c r="G6" s="80"/>
    </row>
    <row r="7" spans="1:7" ht="40.5">
      <c r="A7" s="77">
        <v>3</v>
      </c>
      <c r="B7" s="81" t="s">
        <v>88</v>
      </c>
      <c r="C7" s="76" t="s">
        <v>92</v>
      </c>
      <c r="D7" s="77" t="s">
        <v>93</v>
      </c>
      <c r="E7" s="78" t="s">
        <v>94</v>
      </c>
      <c r="F7" s="74">
        <v>400</v>
      </c>
      <c r="G7" s="80"/>
    </row>
    <row r="8" spans="1:7" ht="40.5">
      <c r="A8" s="74">
        <v>4</v>
      </c>
      <c r="B8" s="75" t="s">
        <v>88</v>
      </c>
      <c r="C8" s="75" t="s">
        <v>95</v>
      </c>
      <c r="D8" s="77" t="s">
        <v>93</v>
      </c>
      <c r="E8" s="78" t="s">
        <v>96</v>
      </c>
      <c r="F8" s="79">
        <v>400</v>
      </c>
      <c r="G8" s="80"/>
    </row>
    <row r="9" spans="1:7" ht="67.5">
      <c r="A9" s="77">
        <v>5</v>
      </c>
      <c r="B9" s="75" t="s">
        <v>97</v>
      </c>
      <c r="C9" s="77" t="s">
        <v>98</v>
      </c>
      <c r="D9" s="77" t="s">
        <v>99</v>
      </c>
      <c r="E9" s="82" t="s">
        <v>100</v>
      </c>
      <c r="F9" s="77">
        <v>270</v>
      </c>
      <c r="G9" s="80"/>
    </row>
    <row r="10" spans="1:7" ht="54">
      <c r="A10" s="74">
        <v>6</v>
      </c>
      <c r="B10" s="83" t="s">
        <v>101</v>
      </c>
      <c r="C10" s="76" t="s">
        <v>102</v>
      </c>
      <c r="D10" s="77" t="s">
        <v>93</v>
      </c>
      <c r="E10" s="78" t="s">
        <v>103</v>
      </c>
      <c r="F10" s="74">
        <v>300</v>
      </c>
      <c r="G10" s="80"/>
    </row>
    <row r="11" spans="1:7" ht="40.5">
      <c r="A11" s="77">
        <v>7</v>
      </c>
      <c r="B11" s="83" t="s">
        <v>104</v>
      </c>
      <c r="C11" s="76" t="s">
        <v>105</v>
      </c>
      <c r="D11" s="74" t="s">
        <v>106</v>
      </c>
      <c r="E11" s="84" t="s">
        <v>107</v>
      </c>
      <c r="F11" s="74">
        <v>270</v>
      </c>
      <c r="G11" s="80"/>
    </row>
    <row r="12" spans="1:7" ht="81">
      <c r="A12" s="74">
        <v>8</v>
      </c>
      <c r="B12" s="75" t="s">
        <v>108</v>
      </c>
      <c r="C12" s="81" t="s">
        <v>109</v>
      </c>
      <c r="D12" s="77" t="s">
        <v>93</v>
      </c>
      <c r="E12" s="78" t="s">
        <v>110</v>
      </c>
      <c r="F12" s="74">
        <v>360</v>
      </c>
      <c r="G12" s="80"/>
    </row>
    <row r="13" spans="1:7" ht="54">
      <c r="A13" s="77">
        <v>9</v>
      </c>
      <c r="B13" s="75" t="s">
        <v>111</v>
      </c>
      <c r="C13" s="85" t="s">
        <v>112</v>
      </c>
      <c r="D13" s="79" t="s">
        <v>113</v>
      </c>
      <c r="E13" s="86" t="s">
        <v>114</v>
      </c>
      <c r="F13" s="79">
        <v>270</v>
      </c>
      <c r="G13" s="80"/>
    </row>
    <row r="14" spans="1:7" ht="67.5">
      <c r="A14" s="74">
        <v>10</v>
      </c>
      <c r="B14" s="75" t="s">
        <v>115</v>
      </c>
      <c r="C14" s="76" t="s">
        <v>116</v>
      </c>
      <c r="D14" s="77" t="s">
        <v>117</v>
      </c>
      <c r="E14" s="78" t="s">
        <v>118</v>
      </c>
      <c r="F14" s="77">
        <v>315</v>
      </c>
      <c r="G14" s="80"/>
    </row>
    <row r="15" spans="1:7" ht="40.5">
      <c r="A15" s="77">
        <v>11</v>
      </c>
      <c r="B15" s="75" t="s">
        <v>119</v>
      </c>
      <c r="C15" s="85" t="s">
        <v>120</v>
      </c>
      <c r="D15" s="79" t="s">
        <v>113</v>
      </c>
      <c r="E15" s="86" t="s">
        <v>121</v>
      </c>
      <c r="F15" s="87">
        <v>270</v>
      </c>
      <c r="G15" s="80"/>
    </row>
    <row r="16" spans="1:7" ht="54">
      <c r="A16" s="74">
        <v>12</v>
      </c>
      <c r="B16" s="75" t="s">
        <v>122</v>
      </c>
      <c r="C16" s="76" t="s">
        <v>123</v>
      </c>
      <c r="D16" s="77" t="s">
        <v>124</v>
      </c>
      <c r="E16" s="78" t="s">
        <v>125</v>
      </c>
      <c r="F16" s="74">
        <v>270</v>
      </c>
      <c r="G16" s="80"/>
    </row>
    <row r="17" spans="1:7" ht="54">
      <c r="A17" s="77">
        <v>13</v>
      </c>
      <c r="B17" s="75" t="s">
        <v>126</v>
      </c>
      <c r="C17" s="76" t="s">
        <v>127</v>
      </c>
      <c r="D17" s="77" t="s">
        <v>124</v>
      </c>
      <c r="E17" s="78" t="s">
        <v>128</v>
      </c>
      <c r="F17" s="74">
        <v>270</v>
      </c>
      <c r="G17" s="80"/>
    </row>
    <row r="18" spans="1:7" ht="40.5">
      <c r="A18" s="74">
        <v>14</v>
      </c>
      <c r="B18" s="75" t="s">
        <v>129</v>
      </c>
      <c r="C18" s="88" t="s">
        <v>130</v>
      </c>
      <c r="D18" s="77" t="s">
        <v>131</v>
      </c>
      <c r="E18" s="78" t="s">
        <v>132</v>
      </c>
      <c r="F18" s="74">
        <v>270</v>
      </c>
      <c r="G18" s="80"/>
    </row>
    <row r="19" spans="1:7" ht="54">
      <c r="A19" s="77">
        <v>15</v>
      </c>
      <c r="B19" s="75" t="s">
        <v>133</v>
      </c>
      <c r="C19" s="76" t="s">
        <v>134</v>
      </c>
      <c r="D19" s="89" t="s">
        <v>135</v>
      </c>
      <c r="E19" s="84" t="s">
        <v>136</v>
      </c>
      <c r="F19" s="74">
        <v>250</v>
      </c>
      <c r="G19" s="80"/>
    </row>
    <row r="20" spans="1:7" ht="54">
      <c r="A20" s="74">
        <v>16</v>
      </c>
      <c r="B20" s="75" t="s">
        <v>133</v>
      </c>
      <c r="C20" s="76" t="s">
        <v>137</v>
      </c>
      <c r="D20" s="89" t="s">
        <v>135</v>
      </c>
      <c r="E20" s="84" t="s">
        <v>138</v>
      </c>
      <c r="F20" s="74">
        <v>250</v>
      </c>
      <c r="G20" s="80"/>
    </row>
    <row r="21" spans="1:7" ht="54">
      <c r="A21" s="77">
        <v>17</v>
      </c>
      <c r="B21" s="75" t="s">
        <v>133</v>
      </c>
      <c r="C21" s="76" t="s">
        <v>139</v>
      </c>
      <c r="D21" s="89" t="s">
        <v>135</v>
      </c>
      <c r="E21" s="84" t="s">
        <v>140</v>
      </c>
      <c r="F21" s="74">
        <v>250</v>
      </c>
      <c r="G21" s="80"/>
    </row>
    <row r="22" spans="1:7" ht="54">
      <c r="A22" s="74">
        <v>18</v>
      </c>
      <c r="B22" s="75" t="s">
        <v>133</v>
      </c>
      <c r="C22" s="81" t="s">
        <v>141</v>
      </c>
      <c r="D22" s="77" t="s">
        <v>142</v>
      </c>
      <c r="E22" s="84" t="s">
        <v>143</v>
      </c>
      <c r="F22" s="74">
        <v>225</v>
      </c>
      <c r="G22" s="80"/>
    </row>
    <row r="23" spans="1:7" ht="54">
      <c r="A23" s="77">
        <v>19</v>
      </c>
      <c r="B23" s="75" t="s">
        <v>133</v>
      </c>
      <c r="C23" s="76" t="s">
        <v>144</v>
      </c>
      <c r="D23" s="89" t="s">
        <v>135</v>
      </c>
      <c r="E23" s="84" t="s">
        <v>145</v>
      </c>
      <c r="F23" s="74">
        <v>250</v>
      </c>
      <c r="G23" s="80"/>
    </row>
    <row r="24" spans="1:7" ht="67.5">
      <c r="A24" s="74">
        <v>20</v>
      </c>
      <c r="B24" s="75" t="s">
        <v>133</v>
      </c>
      <c r="C24" s="76" t="s">
        <v>146</v>
      </c>
      <c r="D24" s="74" t="s">
        <v>142</v>
      </c>
      <c r="E24" s="84" t="s">
        <v>147</v>
      </c>
      <c r="F24" s="74">
        <v>225</v>
      </c>
      <c r="G24" s="80"/>
    </row>
    <row r="25" spans="1:7" ht="54">
      <c r="A25" s="77">
        <v>21</v>
      </c>
      <c r="B25" s="75" t="s">
        <v>133</v>
      </c>
      <c r="C25" s="76" t="s">
        <v>148</v>
      </c>
      <c r="D25" s="74" t="s">
        <v>142</v>
      </c>
      <c r="E25" s="84" t="s">
        <v>149</v>
      </c>
      <c r="F25" s="74">
        <v>225</v>
      </c>
      <c r="G25" s="80"/>
    </row>
    <row r="26" spans="1:7" ht="40.5">
      <c r="A26" s="74">
        <v>22</v>
      </c>
      <c r="B26" s="90" t="s">
        <v>129</v>
      </c>
      <c r="C26" s="77" t="s">
        <v>150</v>
      </c>
      <c r="D26" s="77" t="s">
        <v>151</v>
      </c>
      <c r="E26" s="78" t="s">
        <v>152</v>
      </c>
      <c r="F26" s="74">
        <v>270</v>
      </c>
      <c r="G26" s="80"/>
    </row>
    <row r="27" spans="1:7" ht="54">
      <c r="A27" s="77">
        <v>23</v>
      </c>
      <c r="B27" s="90" t="s">
        <v>133</v>
      </c>
      <c r="C27" s="76" t="s">
        <v>153</v>
      </c>
      <c r="D27" s="77" t="s">
        <v>154</v>
      </c>
      <c r="E27" s="78" t="s">
        <v>155</v>
      </c>
      <c r="F27" s="74">
        <v>250</v>
      </c>
      <c r="G27" s="80"/>
    </row>
    <row r="28" spans="1:7" ht="38.25">
      <c r="A28" s="74">
        <v>24</v>
      </c>
      <c r="B28" s="83" t="s">
        <v>156</v>
      </c>
      <c r="C28" s="76" t="s">
        <v>157</v>
      </c>
      <c r="D28" s="91" t="s">
        <v>158</v>
      </c>
      <c r="E28" s="78" t="s">
        <v>159</v>
      </c>
      <c r="F28" s="74">
        <v>150</v>
      </c>
      <c r="G28" s="80"/>
    </row>
    <row r="29" spans="1:7" ht="38.25">
      <c r="A29" s="77">
        <v>25</v>
      </c>
      <c r="B29" s="83" t="s">
        <v>160</v>
      </c>
      <c r="C29" s="76" t="s">
        <v>161</v>
      </c>
      <c r="D29" s="91" t="s">
        <v>158</v>
      </c>
      <c r="E29" s="84" t="s">
        <v>162</v>
      </c>
      <c r="F29" s="77">
        <v>150</v>
      </c>
      <c r="G29" s="80"/>
    </row>
    <row r="30" spans="1:7" ht="67.5">
      <c r="A30" s="74">
        <v>26</v>
      </c>
      <c r="B30" s="82" t="s">
        <v>163</v>
      </c>
      <c r="C30" s="85" t="s">
        <v>164</v>
      </c>
      <c r="D30" s="77" t="s">
        <v>142</v>
      </c>
      <c r="E30" s="84" t="s">
        <v>165</v>
      </c>
      <c r="F30" s="74">
        <v>225</v>
      </c>
      <c r="G30" s="80"/>
    </row>
    <row r="31" spans="1:7" ht="66.75" customHeight="1">
      <c r="A31" s="77">
        <v>27</v>
      </c>
      <c r="B31" s="92" t="s">
        <v>166</v>
      </c>
      <c r="C31" s="93" t="s">
        <v>167</v>
      </c>
      <c r="D31" s="94" t="s">
        <v>168</v>
      </c>
      <c r="E31" s="86" t="s">
        <v>169</v>
      </c>
      <c r="F31" s="87"/>
      <c r="G31" s="95" t="s">
        <v>170</v>
      </c>
    </row>
    <row r="32" spans="1:7" ht="54">
      <c r="A32" s="74">
        <v>28</v>
      </c>
      <c r="B32" s="83" t="s">
        <v>166</v>
      </c>
      <c r="C32" s="76" t="s">
        <v>171</v>
      </c>
      <c r="D32" s="96" t="s">
        <v>168</v>
      </c>
      <c r="E32" s="78" t="s">
        <v>172</v>
      </c>
      <c r="F32" s="74">
        <v>135</v>
      </c>
      <c r="G32" s="80"/>
    </row>
    <row r="33" spans="1:7" ht="40.5">
      <c r="A33" s="77">
        <v>29</v>
      </c>
      <c r="B33" s="97" t="s">
        <v>173</v>
      </c>
      <c r="C33" s="85" t="s">
        <v>174</v>
      </c>
      <c r="D33" s="98" t="s">
        <v>175</v>
      </c>
      <c r="E33" s="78" t="s">
        <v>176</v>
      </c>
      <c r="F33" s="74">
        <v>200</v>
      </c>
      <c r="G33" s="80"/>
    </row>
    <row r="34" spans="1:7" ht="51">
      <c r="A34" s="74">
        <v>30</v>
      </c>
      <c r="B34" s="83" t="s">
        <v>177</v>
      </c>
      <c r="C34" s="85" t="s">
        <v>178</v>
      </c>
      <c r="D34" s="98" t="s">
        <v>179</v>
      </c>
      <c r="E34" s="78" t="s">
        <v>180</v>
      </c>
      <c r="F34" s="74">
        <v>180</v>
      </c>
      <c r="G34" s="80"/>
    </row>
    <row r="35" spans="1:7" ht="67.5">
      <c r="A35" s="77">
        <v>31</v>
      </c>
      <c r="B35" s="83" t="s">
        <v>181</v>
      </c>
      <c r="C35" s="85" t="s">
        <v>182</v>
      </c>
      <c r="D35" s="77" t="s">
        <v>168</v>
      </c>
      <c r="E35" s="78" t="s">
        <v>183</v>
      </c>
      <c r="F35" s="74">
        <v>170</v>
      </c>
      <c r="G35" s="80"/>
    </row>
    <row r="36" spans="1:7" ht="54">
      <c r="A36" s="74">
        <v>32</v>
      </c>
      <c r="B36" s="83" t="s">
        <v>184</v>
      </c>
      <c r="C36" s="85" t="s">
        <v>185</v>
      </c>
      <c r="D36" s="77" t="s">
        <v>168</v>
      </c>
      <c r="E36" s="78" t="s">
        <v>186</v>
      </c>
      <c r="F36" s="74">
        <v>150</v>
      </c>
      <c r="G36" s="80"/>
    </row>
    <row r="37" spans="1:7" ht="40.5">
      <c r="A37" s="77">
        <v>33</v>
      </c>
      <c r="B37" s="83" t="s">
        <v>187</v>
      </c>
      <c r="C37" s="76" t="s">
        <v>188</v>
      </c>
      <c r="D37" s="98" t="s">
        <v>158</v>
      </c>
      <c r="E37" s="78" t="s">
        <v>189</v>
      </c>
      <c r="F37" s="74">
        <v>150</v>
      </c>
      <c r="G37" s="80"/>
    </row>
    <row r="38" spans="1:7" ht="27">
      <c r="A38" s="74">
        <v>34</v>
      </c>
      <c r="B38" s="83" t="s">
        <v>190</v>
      </c>
      <c r="C38" s="76" t="s">
        <v>191</v>
      </c>
      <c r="D38" s="98" t="s">
        <v>192</v>
      </c>
      <c r="E38" s="78" t="s">
        <v>193</v>
      </c>
      <c r="F38" s="74">
        <v>230</v>
      </c>
      <c r="G38" s="80"/>
    </row>
    <row r="39" spans="1:7" ht="40.5">
      <c r="A39" s="77">
        <v>35</v>
      </c>
      <c r="B39" s="83" t="s">
        <v>187</v>
      </c>
      <c r="C39" s="76" t="s">
        <v>194</v>
      </c>
      <c r="D39" s="79" t="s">
        <v>195</v>
      </c>
      <c r="E39" s="78" t="s">
        <v>196</v>
      </c>
      <c r="F39" s="77">
        <v>180</v>
      </c>
      <c r="G39" s="80"/>
    </row>
    <row r="40" spans="1:7" ht="67.5">
      <c r="A40" s="74">
        <v>36</v>
      </c>
      <c r="B40" s="83" t="s">
        <v>187</v>
      </c>
      <c r="C40" s="76" t="s">
        <v>197</v>
      </c>
      <c r="D40" s="79" t="s">
        <v>198</v>
      </c>
      <c r="E40" s="86" t="s">
        <v>199</v>
      </c>
      <c r="F40" s="74">
        <v>100</v>
      </c>
      <c r="G40" s="80"/>
    </row>
    <row r="41" spans="1:7" ht="40.5">
      <c r="A41" s="77">
        <v>37</v>
      </c>
      <c r="B41" s="83" t="s">
        <v>187</v>
      </c>
      <c r="C41" s="76" t="s">
        <v>200</v>
      </c>
      <c r="D41" s="98" t="s">
        <v>201</v>
      </c>
      <c r="E41" s="78" t="s">
        <v>202</v>
      </c>
      <c r="F41" s="74">
        <v>100</v>
      </c>
      <c r="G41" s="80"/>
    </row>
    <row r="42" spans="1:7" ht="54">
      <c r="A42" s="74">
        <v>38</v>
      </c>
      <c r="B42" s="83" t="s">
        <v>187</v>
      </c>
      <c r="C42" s="76" t="s">
        <v>203</v>
      </c>
      <c r="D42" s="74" t="s">
        <v>142</v>
      </c>
      <c r="E42" s="84" t="s">
        <v>204</v>
      </c>
      <c r="F42" s="74">
        <v>225</v>
      </c>
      <c r="G42" s="80"/>
    </row>
    <row r="43" spans="1:7">
      <c r="A43" s="99"/>
      <c r="B43" s="83" t="s">
        <v>205</v>
      </c>
      <c r="C43" s="80"/>
      <c r="D43" s="100"/>
      <c r="E43" s="80"/>
      <c r="F43" s="101">
        <f>SUM(F5:F42)</f>
        <v>9205</v>
      </c>
      <c r="G43" s="80"/>
    </row>
    <row r="48" spans="1:7">
      <c r="B48" s="102" t="s">
        <v>206</v>
      </c>
      <c r="C48" s="102">
        <v>750</v>
      </c>
      <c r="D48" s="102" t="s">
        <v>207</v>
      </c>
      <c r="E48"/>
      <c r="F48"/>
    </row>
    <row r="49" spans="2:6">
      <c r="B49"/>
      <c r="C49"/>
      <c r="D49"/>
      <c r="E49"/>
      <c r="F49"/>
    </row>
    <row r="50" spans="2:6" ht="15.75" thickBot="1">
      <c r="B50"/>
      <c r="C50"/>
      <c r="D50"/>
      <c r="E50"/>
      <c r="F50"/>
    </row>
    <row r="51" spans="2:6" ht="15.75" thickBot="1">
      <c r="B51" s="103" t="s">
        <v>208</v>
      </c>
      <c r="C51" s="104"/>
      <c r="D51" s="104"/>
      <c r="E51" s="104"/>
      <c r="F51" s="105">
        <f>F43+C48</f>
        <v>9955</v>
      </c>
    </row>
  </sheetData>
  <mergeCells count="7">
    <mergeCell ref="F1:G1"/>
    <mergeCell ref="A3:A4"/>
    <mergeCell ref="B3:B4"/>
    <mergeCell ref="C3:C4"/>
    <mergeCell ref="D3:E3"/>
    <mergeCell ref="F3:F4"/>
    <mergeCell ref="G3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B2:R15"/>
  <sheetViews>
    <sheetView view="pageBreakPreview" zoomScaleSheetLayoutView="100" workbookViewId="0"/>
  </sheetViews>
  <sheetFormatPr defaultRowHeight="15"/>
  <cols>
    <col min="1" max="1" width="3.7109375" customWidth="1"/>
    <col min="2" max="2" width="12.7109375" bestFit="1" customWidth="1"/>
    <col min="3" max="3" width="71.5703125" customWidth="1"/>
  </cols>
  <sheetData>
    <row r="2" spans="2:18" s="15" customFormat="1" ht="36" customHeight="1">
      <c r="B2" s="57" t="s">
        <v>69</v>
      </c>
      <c r="C2" s="57"/>
    </row>
    <row r="3" spans="2:18">
      <c r="B3" s="16"/>
      <c r="C3" s="28" t="s">
        <v>68</v>
      </c>
    </row>
    <row r="4" spans="2:18">
      <c r="B4" s="24" t="s">
        <v>15</v>
      </c>
      <c r="C4" s="25" t="s">
        <v>25</v>
      </c>
    </row>
    <row r="5" spans="2:18" ht="45">
      <c r="B5" s="24" t="s">
        <v>16</v>
      </c>
      <c r="C5" s="27" t="s">
        <v>61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2:18" ht="33.75" customHeight="1">
      <c r="B6" s="24" t="s">
        <v>17</v>
      </c>
      <c r="C6" s="27" t="s">
        <v>62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2:18" ht="34.5" customHeight="1">
      <c r="B7" s="24" t="s">
        <v>18</v>
      </c>
      <c r="C7" s="27" t="s">
        <v>63</v>
      </c>
    </row>
    <row r="8" spans="2:18" ht="48" customHeight="1">
      <c r="B8" s="24" t="s">
        <v>19</v>
      </c>
      <c r="C8" s="27" t="s">
        <v>64</v>
      </c>
    </row>
    <row r="9" spans="2:18" ht="30.75" customHeight="1">
      <c r="B9" s="24" t="s">
        <v>20</v>
      </c>
      <c r="C9" s="36" t="s">
        <v>70</v>
      </c>
    </row>
    <row r="10" spans="2:18" ht="31.5" customHeight="1">
      <c r="B10" s="24" t="s">
        <v>21</v>
      </c>
      <c r="C10" s="36" t="s">
        <v>71</v>
      </c>
    </row>
    <row r="11" spans="2:18" ht="33.75" customHeight="1">
      <c r="B11" s="24" t="s">
        <v>22</v>
      </c>
      <c r="C11" s="27" t="s">
        <v>65</v>
      </c>
      <c r="D11" s="7"/>
      <c r="E11" s="7"/>
      <c r="F11" s="7"/>
      <c r="G11" s="7"/>
      <c r="H11" s="7"/>
      <c r="I11" s="7"/>
      <c r="J11" s="7"/>
      <c r="K11" s="7"/>
      <c r="L11" s="7"/>
    </row>
    <row r="12" spans="2:18" ht="30" customHeight="1">
      <c r="B12" s="24" t="s">
        <v>23</v>
      </c>
      <c r="C12" s="27" t="s">
        <v>66</v>
      </c>
      <c r="D12" s="7"/>
      <c r="E12" s="7"/>
    </row>
    <row r="13" spans="2:18" ht="31.5" customHeight="1">
      <c r="B13" s="24" t="s">
        <v>24</v>
      </c>
      <c r="C13" s="27" t="s">
        <v>67</v>
      </c>
      <c r="D13" s="7"/>
      <c r="E13" s="7"/>
      <c r="F13" s="7"/>
      <c r="G13" s="7"/>
      <c r="H13" s="7"/>
    </row>
    <row r="14" spans="2:18">
      <c r="B14" s="24" t="s">
        <v>34</v>
      </c>
      <c r="C14" s="27" t="s">
        <v>27</v>
      </c>
    </row>
    <row r="15" spans="2:18">
      <c r="B15" s="24" t="s">
        <v>35</v>
      </c>
      <c r="C15" s="27" t="s">
        <v>27</v>
      </c>
    </row>
  </sheetData>
  <mergeCells count="1">
    <mergeCell ref="B2:C2"/>
  </mergeCells>
  <phoneticPr fontId="0" type="noConversion"/>
  <hyperlinks>
    <hyperlink ref="C3" r:id="rId1" display="danarTi@#1a"/>
  </hyperlinks>
  <pageMargins left="0.2" right="0.2" top="0.5" bottom="0.5" header="0" footer="0.05"/>
  <pageSetup scale="121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danarti 1a</vt:lpstr>
      <vt:lpstr>danarti 2a</vt:lpstr>
      <vt:lpstr>danarti 3</vt:lpstr>
      <vt:lpstr>dizel</vt:lpstr>
      <vt:lpstr>benzin</vt:lpstr>
      <vt:lpstr>danarti 3a</vt:lpstr>
      <vt:lpstr>'danarti 1a'!Print_Area</vt:lpstr>
      <vt:lpstr>'danarti 2a'!Print_Area</vt:lpstr>
      <vt:lpstr>'danarti 3'!Print_Area</vt:lpstr>
      <vt:lpstr>'danarti 3a'!Print_Area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batgur</dc:creator>
  <cp:lastModifiedBy>mzhordania</cp:lastModifiedBy>
  <cp:lastPrinted>2017-12-01T11:17:49Z</cp:lastPrinted>
  <dcterms:created xsi:type="dcterms:W3CDTF">2009-05-14T14:44:41Z</dcterms:created>
  <dcterms:modified xsi:type="dcterms:W3CDTF">2018-01-09T12:17:18Z</dcterms:modified>
</cp:coreProperties>
</file>