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0210"/>
  <workbookPr filterPrivacy="1" defaultThemeVersion="124226"/>
  <bookViews>
    <workbookView xWindow="2340" yWindow="840" windowWidth="23040" windowHeight="15120"/>
  </bookViews>
  <sheets>
    <sheet name="RDS Action Plan 2017-2020" sheetId="2" r:id="rId1"/>
  </sheets>
  <definedNames>
    <definedName name="_xlnm._FilterDatabase" localSheetId="0" hidden="1">'RDS Action Plan 2017-2020'!$A$2:$L$58</definedName>
    <definedName name="_xlnm.Print_Area" localSheetId="0">'RDS Action Plan 2017-2020'!$A$1:$L$58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J62" i="2" l="1"/>
  <c r="M57" i="2"/>
  <c r="N54" i="2"/>
  <c r="N53" i="2"/>
  <c r="M53" i="2"/>
  <c r="J60" i="2"/>
  <c r="I60" i="2"/>
  <c r="J59" i="2"/>
  <c r="I59" i="2"/>
  <c r="J20" i="2"/>
  <c r="I20" i="2"/>
  <c r="J50" i="2"/>
  <c r="I50" i="2"/>
  <c r="J16" i="2"/>
</calcChain>
</file>

<file path=xl/sharedStrings.xml><?xml version="1.0" encoding="utf-8"?>
<sst xmlns="http://schemas.openxmlformats.org/spreadsheetml/2006/main" count="380" uniqueCount="256">
  <si>
    <t>აქტივობა</t>
  </si>
  <si>
    <t>შესრულების ინდიკატორი</t>
  </si>
  <si>
    <t>პასუხისმგებელი უწყება</t>
  </si>
  <si>
    <t>პარტნიორი ორგანიზაცია</t>
  </si>
  <si>
    <t>დაფინანსების წყარო</t>
  </si>
  <si>
    <t>კომენტარი</t>
  </si>
  <si>
    <t>1.ამოცანები ეკონომიკისა და კონკურენტუნარიანობის სფეროში</t>
  </si>
  <si>
    <t>სახელმწიფო ბიუჯეტი</t>
  </si>
  <si>
    <t>2. ამოცანები სოციალური მდგომარეობის და ცხოვრების დონის სფეროში</t>
  </si>
  <si>
    <t>შპს "საქართველოს მელიორაცია"</t>
  </si>
  <si>
    <t>სსიპ "ღვინის ეროვნული სააგენტო"</t>
  </si>
  <si>
    <t>სსიპ "სასოფლო-სამეურნეო კოოპერატივების განვითარების სააგენტო"</t>
  </si>
  <si>
    <t>პრიორიტეტული ღონისძიება</t>
  </si>
  <si>
    <t>ა(ა)იპ სოფლის მეურნეობის პროექტების მართვის სააგენტო; კომერციული ბანკები</t>
  </si>
  <si>
    <t>ა(ა)იპ სოფლის მეურნეობის პროექტების მართვის სააგენტო;</t>
  </si>
  <si>
    <t xml:space="preserve">ა(ა)იპ სოფლის მეურნეობის პროექტების მართვის სააგენტო; </t>
  </si>
  <si>
    <t>მსოფლიო ბანკი</t>
  </si>
  <si>
    <t xml:space="preserve">სახელმწიფო ბიუჯეტი;
კერძო ინვესტიცია
</t>
  </si>
  <si>
    <t>სსიპ-მეწარმეობის განვითარების სააგენტო</t>
  </si>
  <si>
    <t>სსიპ-საქართველოს ინოვაციებისა და ტექნოლოგიების სააგენტო</t>
  </si>
  <si>
    <t>პროექტი ხორციელდება 2016 წლიდან და გაგრძელდება 2017 წლის განმავლობაში</t>
  </si>
  <si>
    <t xml:space="preserve">1.3.2. შიდა ტურიზმის წახალისება </t>
  </si>
  <si>
    <t>სსიპ- საქართველოს ტურიზმის ეროვნული ადმინისტრაცია</t>
  </si>
  <si>
    <t xml:space="preserve">1.3.3. მცირე ტურისტული ინფრასტრუქტურის განვითარება </t>
  </si>
  <si>
    <t>მუნიციპალიტეტები</t>
  </si>
  <si>
    <t>საქართველოს რეგიონული განვითარებისა და ინფრასტრუქტურის სამინისტრო</t>
  </si>
  <si>
    <t>საქართველოს განათლებისა და მეცნიერების სამინისტრო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</si>
  <si>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t>
  </si>
  <si>
    <t>საქართველოს ეკონომიკისა და მდგრადი განვითარების სამინისტრო</t>
  </si>
  <si>
    <t>სსიპ-სახელმწიფო სერვისების განვითარების სააგენტო</t>
  </si>
  <si>
    <t xml:space="preserve">შპს „სოკარ ჯორჯია გაზი“;
შპს „საქართველოს გაზის ტრანსპორტირების კომპანია“
</t>
  </si>
  <si>
    <t>სახელმწიფო ბიუჯეტი;
დონორი ორგანიზაციები</t>
  </si>
  <si>
    <t>სსიპ -საქართველოს ნოტარიუსთა პალატა</t>
  </si>
  <si>
    <t>სსიპ -საქართველოს ნოტარიუსთა პალატის ბიუჯეტი</t>
  </si>
  <si>
    <t>სსიპ -სახელმწიფო სერვისების განვითარების სააგენტო</t>
  </si>
  <si>
    <t>ევროკავშირი; 
Sida;
პარტნიორი ორგანიზაციები</t>
  </si>
  <si>
    <t>საქართველოს გარემოს და  ბუნებრივი რესურსების დაცვის სამინისტრო</t>
  </si>
  <si>
    <t>საქართველოს სოფლის მეურნეობის სამინისტრო</t>
  </si>
  <si>
    <t xml:space="preserve">შემუშავებულია დაცული ტერიტორიების ნარჩენების მართვის გეგმის სახელმძღვანელო დოკუმენტი. </t>
  </si>
  <si>
    <t>საერთაშორისო დონორები</t>
  </si>
  <si>
    <t>საპროგნოზო ბიუჯეტი (ლარი)</t>
  </si>
  <si>
    <t>1.2.1. სახელმწიფო პროგრამის „აწარმოე საქართველოში“ ინდუსტრიული და მიკრო და მცირე მეწარმეობის მხარდაჭერა</t>
  </si>
  <si>
    <t>საქართველოს ეკონომიკისა და მდგრადი განვითრების სამინისტრო;
სსიპ -სახელმწიფო ქონების ეროვნული სააგენტო;
სსიპ სოფლის მეურნეობის პროექტების მართვის სააგენტო</t>
  </si>
  <si>
    <t>1.3.1. სახელმწიფო პროგრამის„აწარმოე საქართველოში“ სასტუმრო ინდუსტრიის მხარდაჭერის მიმართულების ფარგლებში სასტუმროების განვითარების მხარდაჭერა</t>
  </si>
  <si>
    <t>საქართველოს შრომის, ჯანმრთელობისა და სოციალური დაცვის სამინისტრო</t>
  </si>
  <si>
    <t>სსიპ- სოციალური მომსახურების სააგენტო
საქართველოს განათლებისა და მეცნიერების სამინისტრო</t>
  </si>
  <si>
    <t>სსიპ- სოციალური მომსახურების სააგენტო</t>
  </si>
  <si>
    <t xml:space="preserve">1.3.6. კერძო სექტორის უნარების განვითარება ტურისტული მომსახურების კუთხით (გადამზადების პროგრამა) </t>
  </si>
  <si>
    <t>1.1.1  სოფლის მეურნეობის დარგში ახალი საწარმოების გახსნის და/ან არსებულის გაფართოების ხელშეწყობა შეღავათიანი აგროკრედიტის პროგრამის ფარგლებში</t>
  </si>
  <si>
    <t>1.1.2 აგროსექტორში წარმოების რისკების შემცირება და კონკურენტუნარიანობის ზრდა აგროდაზღვევის უზრუნველყოფით</t>
  </si>
  <si>
    <t>1.1.3  ახალი ინტენსიური/ნახევრად ინტენსიური ხილის ბაღების გაშენების და მაღალხარისხიანი სანერგე მეურნეობების გაშენების ხელშეწყობა სახელმწიფო პროგრამა "დანერგე მომავალის" ფარგლებში</t>
  </si>
  <si>
    <t>1.1.4 ქართული ჩაის წარმოების ხელშეწყობა სახელმწიფო პროგრამა "ქართული ჩაის" ფარგლებში</t>
  </si>
  <si>
    <t>1.1.5 სოფლის მეურნეობის პროდუქციის შემნახველი და გადამამუშავებელი საწარმოების შექმნის ხელშეწყობა</t>
  </si>
  <si>
    <t>1.1.6 სოფლად სამელიორაციო  სისტემის მოდერიზაცია/გაუმჯობესება მოსავლიანობის ზრდის ხელშეწყობის მიზნით</t>
  </si>
  <si>
    <t>1.1.7 ქართული აგროსასურსათო პროდუქციის ექსპორტის ზრდის ხელშეწყობა პოპულარიზაცით</t>
  </si>
  <si>
    <t xml:space="preserve">1.1.8 სოფლად მეწარმეობის ხელშეწყობის მიზნით კოოპერატივების შექმნის  სასოფლო-სამეურნეო კოოპერატივების მხარდაჭერა </t>
  </si>
  <si>
    <t xml:space="preserve">1.3.4 სოფლად ტურიზმის ზრდის მიზნით ტურისტული პროდუქტის განვითარება </t>
  </si>
  <si>
    <t>2.2.10. მუნიციპალური სერვისების ხარისხის ამაღლება სოფლის მოსახლეობისთვის და ამ მიზნით მუნიციპალიტეტის მართვის სისტემის (მმს) დანერგვა</t>
  </si>
  <si>
    <t xml:space="preserve">2.2.11. სოფლის მოსახლეობისთვის თანამედროვე საჯარო ბიბლიოთეკებსა და საჯარო მომსახურებებზე ხელმისაწვდომობის ზრდა -დამატებითი თანამედროვე საჯარო ბიბლიოთეკების მოდერნიზება საზოგადოებრივი ცენტრის კონცეფციის გამოყენებით </t>
  </si>
  <si>
    <t xml:space="preserve">3.1.1 ტყის მდგრადი გამოყენების (მათ შორის სოფლის მოსახლეობის მიერ) მიზნით, ტყეების კატეგორიზაციის 
ოპტიმალური სისტემის 
შემუშავება და დანერგვა. </t>
  </si>
  <si>
    <t xml:space="preserve">სსიპ-ეროვნული სატყეო სააგენტო
მსოფლიო ბანკი
გერმანიის საერთაშორისო თანამშრომლობის საზოგადოება -GIZ
</t>
  </si>
  <si>
    <t xml:space="preserve">საქართველოს იუსტიციის სამინისტრო
</t>
  </si>
  <si>
    <t>ნოტარიუსთა პალატა ნოტარიუსებს გაუწევს სხვადასხვა სახის ფინანსურ და მატერიალურ დახმარებას</t>
  </si>
  <si>
    <t>სსიპ-დაცული ტერიტორიების სააგენტო 
არასამთავრობო ორგანიზაციები
საერთაშორისო ორგანიზაციები.</t>
  </si>
  <si>
    <t xml:space="preserve">სახელმწიფო ბიუჯეტი
საერთაშორისო დონორი ორგანიზაციები
USAID
</t>
  </si>
  <si>
    <t>3. ამოცანები გარემოსა და ბუნებრივი რესურსების მდგრადი მართვის სფეროში</t>
  </si>
  <si>
    <t>მიღებულია ახალ ტყის კოდექსი, რომელიც განსაზღვრავს ტყის კატეგორიზაციის (მათ შორის დაცული, სარეკრიაციო, დაცვით და სამეურნეო ტყეების)  ახალ წესს</t>
  </si>
  <si>
    <t xml:space="preserve">სულ მცირე ერთ მუნიციპალიტეტში მაინც განხორციელებულია ბიოდეგრადირებადი ნარჩენების უტილიზაციის საპილოტე პროექტი </t>
  </si>
  <si>
    <t>საქართველოს სოფლის მეურნეობის სამინისტრო
სსიპ-გარემოს ეროვნული  სააგენტო
ევროკავშირი
საერთაშორისო ორგანიზაციები</t>
  </si>
  <si>
    <t>აღდგენილი და ფუნქციონირებადი აგრო-მეტეოროლოგიური სისტემის სადგურების რაოდენობა</t>
  </si>
  <si>
    <t xml:space="preserve">3.2.1 მუნიციპალური ნარჩენების მართვის გაუმჯობესება </t>
  </si>
  <si>
    <t>3.2.2.  დაცული ტერიტორიების ნარჩენების მართვის გაუმჯობესება</t>
  </si>
  <si>
    <t>საერთაშორისო დონორი ორგანიზაციები</t>
  </si>
  <si>
    <t>სსიპ - შემოსავლების სამსახური</t>
  </si>
  <si>
    <t>საქართველოს ფინანსთა სამინისტრო</t>
  </si>
  <si>
    <t xml:space="preserve">საქართველოს გარემოსა 
და  ბუნებრივი რესურსების 
დაცვის სამინისტრო
</t>
  </si>
  <si>
    <t>საქართველოს გარემოსა და  ბუნებრივი რესურსების დაცვის სამინისტრო</t>
  </si>
  <si>
    <t xml:space="preserve">ნარჩენების მართვა. სოფლად ნარჩენების მართვის მდგრადი სისტემების განვითარების ხელშეწყობა. </t>
  </si>
  <si>
    <t>კლიმატის ცვლილება. კლიმატის ცვლილებით გამოწვეული შესაძლო ნეგატიური გავლენის შერბილების ღონისძიებების განხორციელება. რისკების შეფასება</t>
  </si>
  <si>
    <t>მინიმუმ 15 ჩატარებული ღონისძიება საქართველოს მასშტაბით</t>
  </si>
  <si>
    <t>მინიმუმ 180 დამონტაჟებული მანიშნებელი საქართველოს მასშტაბით</t>
  </si>
  <si>
    <t xml:space="preserve">40 დამონტაჟებული საინფორმაციო დაფა;
30 მარკირებული ტურისტული მარშრუტი
</t>
  </si>
  <si>
    <t>5 ახალი და განახლებული ტურისტული პროდუქტის სახეობა;
მინიმუმ 20 შემუშავებული საფეხმავლო მარშრუტი</t>
  </si>
  <si>
    <t>1.3.5.  სოფლად ღვინის ტურიზმის განვითარების ხელშეწყობის მიზნით მცირე ინფრასტრუქტურის განვითარება პროექტის „ღვინის გზა“ ფარგლებში</t>
  </si>
  <si>
    <t xml:space="preserve">მინიმუმ 700 გადამზადებული კერძო სექტორის წარმომადგენელი ქვეყნის მასშტაბით </t>
  </si>
  <si>
    <t>მინიმუმ 30-მა სოფლის მოსახლემ წარმატებით გაიარა ქართული ენის კურსი</t>
  </si>
  <si>
    <t>ჩატარებულია მინიმუმ 10 საინფორმაციო შეხვედრა</t>
  </si>
  <si>
    <t xml:space="preserve">იუსტიციის სამინისტროს სასწავლო ცენტრი
 </t>
  </si>
  <si>
    <t>1500-მდე დატრენინგებული ბენეფიციარი</t>
  </si>
  <si>
    <t>მსოფლიო ბანკი;
კერძო სექტორი;
USAID ZRDA; USAID G4G</t>
  </si>
  <si>
    <t xml:space="preserve">10-მდე ჩატარებული კონკურსი, ოლიმპიადა, გამოფენა, კონფერენცია </t>
  </si>
  <si>
    <t xml:space="preserve">შექნილი, აღჭურვილი და ოპერირებადი 10 ინოვაციების ცენტრი დაბებსა და სოფლებში
 </t>
  </si>
  <si>
    <t>400 დევნილი ოჯახებისთვის გადაცემულია საცხოვრებელი სახლი მიწის ნაკვეთთან ერთად</t>
  </si>
  <si>
    <t xml:space="preserve">
70-მდე აშენებული/რეაბილიტირებული საბავშვო ბაღი</t>
  </si>
  <si>
    <t xml:space="preserve">
25-მდე აშენებული/რეაბილიტირებული სპორტული და კულტურული ობიექტი
</t>
  </si>
  <si>
    <t xml:space="preserve">
20 კმ-მდე მოწყობილი/რეაბილიტირებული სანიაღვრე არხი</t>
  </si>
  <si>
    <t xml:space="preserve">რეგიონებში პროფესიულ განათლებაში ჩართულ პირთა (სტუდენტთა) რაოდენობა  საბაზისო მაჩვენებელთან შედარებით (7580) გაზრდილია 5%-ით
</t>
  </si>
  <si>
    <t xml:space="preserve">
UNDP</t>
  </si>
  <si>
    <t xml:space="preserve">UNDP
GIZ
</t>
  </si>
  <si>
    <t xml:space="preserve">დუალური მიდგომით განხორციელებულია 3 პროგრამა  სოფლის მეურნეობის მიმართულებით (საბაზო ინდიკატორი - 0)
</t>
  </si>
  <si>
    <t xml:space="preserve">სახელმწიფო ბიუჯეტი
დონორი ორგანიზაციები </t>
  </si>
  <si>
    <t xml:space="preserve"> საქართველოს რეგიონებში  გადამზადებულია არანაკლებ  300 სამუშაოს მაძიებელი.</t>
  </si>
  <si>
    <t xml:space="preserve">საქართველოს ოთხ რეგიონში არანაკლებ 40  სამუშაო მაძიებელს გაეწიათ პროფკონსულტირება და კარიერის დაგეგმვასთან დაკავშირებული მომსახურება.   </t>
  </si>
  <si>
    <t xml:space="preserve"> მოწყვლადი დაბალკონკურენტუნარიანი ჯგუფების დასაქმების ხელშეწყობისათვის შემუშავებულია  ხელფასების სუბსიდირება.  
არანაკლებ 10  შშმ და სსსმ პირს გაეწიათ სათანადო მომსახურება</t>
  </si>
  <si>
    <t>ყოველწლიურად ჩატარებულია მინიმუმ ერთი ფორუმი. 
ფორუმში მონაწილე რაოდენობა შეადგენს არანაკლებ 150 სამუშაოს მაძიებელს  საქართველოს რეგიონებში.</t>
  </si>
  <si>
    <t xml:space="preserve">სსიპ სახელმწიფო სერვისების განვითარების სააგენტოს ბიუჯეტი;
საერთაშორისო ორგანიზაცია
(ევროკავშირი)
</t>
  </si>
  <si>
    <t>პარტნიორები:  სსიპ „მონაცემთა გაცვლის სააგენო", სსიპ „საჯარო რეესტრის ეროვული სააგენტო", სსიპ „სმართ ლოჯიკი", სსიპ „იუსტიციის სასწავლო ცენტრი", სსიპ „საფინანსო-ანალიტიკური სამსახური" (ფინანსთა სამინისტრო); გერმანიის საერთაშორისო თანამშრომლობის საზოგადოება (GIZ)</t>
  </si>
  <si>
    <t>დონორი ორგანიზაცია
(ევროკავშირი)</t>
  </si>
  <si>
    <t>ფუნქციონირებს 2 დამატებითი თანამედროვე საჯარო ბიბლიოთეკება საზოგადოებრივი ცენტრის კონცეფციის გამოყენებით;
გადამზადებულია სხვადასხვა სოფლებსა და დაბების საჯარო ბიბლიოთეკის მინიმუმ 15 თანამშრომელი</t>
  </si>
  <si>
    <t xml:space="preserve">2.2.12. იმ მუნიციპალურ ცენტრებში სანოტარო მომსახურების ხელმისაწვდომობის უზრუნველყოფა, სადაც 2016 წლის განმავლობაში არ არის ასეთი სერვისები ხელმისაწვდომი (მათ შორის ხელმიუწვდომელია ასეთი ცენტრების სიახლოვეში/მიმდებარედ არსებული სოფლების მოსახლეებისათვის).      </t>
  </si>
  <si>
    <t>ქალთა უფლებების და გენდერულ თანასწორობასთან დაკავშირებით ჩატარებულია სულ მცირე 6 ღონისძიება</t>
  </si>
  <si>
    <t>იუსტიციის სამინისტრო;
ქალთა საინფორმაციო ცენტრი;
 სსიპ  საქართველოს იუსტიციის სასწავლო ცენტრი
 სხვა არასამთავრობო ორგანიზაციები</t>
  </si>
  <si>
    <t xml:space="preserve">
მიგრაციის სფეროში მოღვაწე არასამთავრობო ორგანიზაციები
სსიპ საქართველოს იუსტიციის სასწავლო ცენტრი </t>
  </si>
  <si>
    <t xml:space="preserve">
დონორი ორგანიზაციები
</t>
  </si>
  <si>
    <t>სავარაუდო სარეაბილიტაციო ფართობი შეადგენს 180 ჰა-მდე.</t>
  </si>
  <si>
    <t xml:space="preserve">ქართული ღვინისა და აგროსასურსათო პროდუქციის ცნობადობის და ექსპორტის ზრდის მიზნით, არანაკლებ 10 საერთაშორისო გამოფენაში მონაწილეობა </t>
  </si>
  <si>
    <t>5 000 ჰა-მდე სასოფლო-სამეურნეო მიწის ნაკვეთების დაზღვევა</t>
  </si>
  <si>
    <t>სარწყავი მიწების წყლით უზრუნველყოფის გაუმჯობესება დაახლოებით 7 500 ჰა-ზე;
ახალი სარწყავი მიწების ათვისება - დაახლოებით 130 ჰა;
რეაბილიტირებული  დაშრობილი ფართობი - დაახლოებით 1 600 ჰა;
გაიწმინდება და მოწესრიგდება დაახლოებით 800 კილომეტრი სიგრძის სარწყავი და სადრენაჟო არხი;
შეკეთდება ან შეიცვლება სავარაუდოდ 70 კმ მილსადენი</t>
  </si>
  <si>
    <t xml:space="preserve">დაახლოებით 10-მდე კოოპერატივის აღჭურვა ყურძნის ან/და რძის მიმღებ-გადამამუშავებელი აღჭურვილობით; 
დაახლოებით 28-მდე კოოპერატივის აღჭურვა თაფლის და ფუტკრის პროდუქტების წარმოებისათვის საჭირო ინვენტარით (სკები, თაფლის საწურები, ავზები, ფიჭის ასათლელი). 
დაახლოებით 7-მდე კოოპერატივში დაინერგება საერთაშორისო სტანდარტები (Iso, Global Gap, Haccp)
</t>
  </si>
  <si>
    <t xml:space="preserve"> 2017 წელს საშუალოდ  6500 გადამხდელს გაეწევა მომსახურება საქართველოს 33 რეგიონში</t>
  </si>
  <si>
    <t xml:space="preserve"> სახელმწიფო ბიუჯეტი
</t>
  </si>
  <si>
    <t>ჩატარებული გაზიფიცირების სამუშაოები;
დამატებული პოტენციური აბონენტების
 რაოდენობა - 35 000</t>
  </si>
  <si>
    <t xml:space="preserve">შეფასებულია ვაშლოვანის, ლაგოდეხის და თუშეთის დაცულ ტერიტორიებზე არსებული საძოვრების მდგომარეობა
შემუშავებული და დამტკიცებულია ვაშლოვანის, ლაგოდეხის და თუშეთის დაცულ ტერიტორიებზე არსებული საძოვრების მდგრადი მართვის გეგმები (საპილოტე). </t>
  </si>
  <si>
    <t xml:space="preserve">შემუშავებულია მუნიციპალური ნარჩენების მართვის პირველი ხუთწლიანი გეგმები 
</t>
  </si>
  <si>
    <t xml:space="preserve">
საერთაშორისო დონორი ორგანიზაციები
</t>
  </si>
  <si>
    <t>სახელმწიფო ბიუჯეტი
საერთაშორისო დონორები</t>
  </si>
  <si>
    <t>3.1.2. ბუნებრივი საძოვრების ბიოლოგიური რესურსების მდგრადი გამოყენების უზრუნველყოფა</t>
  </si>
  <si>
    <t>სსიპ-დაცული ტერიტორიების ეროვნული სააგენტო
მუნიციპალიტეტები
საერთაშორისო დონორი ორგანიზაციები</t>
  </si>
  <si>
    <t>დონორი ორგანიზაციები</t>
  </si>
  <si>
    <t xml:space="preserve">3.3.1.  აგრო-მეტეოროლოგიური სისტემის გაუმჯობესება/განვითარება მოსალოდნელი სტიქიების/კატასტროფების პრევენციის მიზნით </t>
  </si>
  <si>
    <t>3.3.2. ადგილობრივი ხელისუფლების ცნობიერების ამაღლება კლიმატის ცვლილების, როგორც ბიომრავალფეროვნებისა და აგროსექტორის საფრთხის შესახებ</t>
  </si>
  <si>
    <t xml:space="preserve">2.3.1. ქალთა აქტიურობის და ჩართულობის ზრდის ხელშეწყობა  (საზოგადოებრივი ცენტრების ბაზაზე) </t>
  </si>
  <si>
    <t>2.1.1. სოფლად ინოვაციების განვითარების ხელშეწყობის მიზნით ზოგადი და სპეციალიზირებული  ტრენინგის კურსების ჩატარება ინოვაციების ცენტრების ბაზაზე</t>
  </si>
  <si>
    <t xml:space="preserve">2.1.2. ინოვაციების განვითარების და პოპულარიზაციის მიზნით  ხელშემწყობი ღონისძიებების ორგანიზება </t>
  </si>
  <si>
    <t>2.1.3. პროფესიულ განათლებაზე ხელმისაწვდომობის გაზრდა მუნიციპალიტეტებში და მასში შემავალ სოფლებში</t>
  </si>
  <si>
    <t xml:space="preserve">2.1.4. საორიენტაციო და მოსამზადებელი კურსების განხორციელება რეგიონების სკოლის მოსწავლეებისათვის </t>
  </si>
  <si>
    <t>2.2.1. ინოვაციების განვითარების მიზნით, საქართველოს მასშტაბით ინოვაციების ცენტრების შექმნა</t>
  </si>
  <si>
    <t>სსიპ სახელმწიფო სერვისების განვითარების სააგენტოს ბიუჯეტი;
 დონორი ორგანიზაციები (ევროკავშირი;
 IREX)</t>
  </si>
  <si>
    <t xml:space="preserve">2.1.6. სოფლად განსახლების
მსურველ დევნილების
ისეთ ადგილებში
განსახლება,
სადაც საცხოვრებელთან
ერთად
ხელმისაწვდომია მიწა
</t>
  </si>
  <si>
    <t>2.1.7  სამომავლოდ დასაქმების ხელშეწყობის მიზნით, ქართული ენის კურსების ჩატარება ეთნიკური უმცირესობებით კომპაქტურად დასახლებული  სოფლების საზოგადოებრივ ცენტრებში.</t>
  </si>
  <si>
    <t>2.1.8. სოფლის მოსახლეობის დასაქმების/თვითდასაქმების შესაძლებლობების ამაღლება სამუშაოს მაძიებელთა პროფესიული მომზადება-გადამზადებისა და კვალიფიკაციის
ამაღლებით</t>
  </si>
  <si>
    <t>2.1.9. სოფლის მოსახლეობის დასაქმების ხელშეწყობა პროფესიული განვითარების ხელშეწყობით  მუნიციპალიტეტის დონეზე</t>
  </si>
  <si>
    <t>2.1.10.მოწყვლადი, დაბალკონკურენტუნარიანი ჯგუფების დასაქმების ხელშეწყობა დაინტერესებულ მხარეებთან თანამშრომლობის განვითარებით</t>
  </si>
  <si>
    <t>2.1.11. სოფლის მოსახლეობის დასაქმების ხელშეწყობის მიზნით დასაქმების ფორუმების ორგანიზება</t>
  </si>
  <si>
    <t xml:space="preserve">2.2.4. სოფლად სკოლამდელი აღზრდის ხელშეწყობა </t>
  </si>
  <si>
    <t xml:space="preserve">2.2.5. სოფლად სპორტის და კულტურის განვითარების ხელშეწყობა </t>
  </si>
  <si>
    <t xml:space="preserve">2.2.8. რეგიონების, მათ შორის სოფლის მოსახლეობის უზრუნველყოფა გაზმომარაგებით </t>
  </si>
  <si>
    <t xml:space="preserve">2.2.9 .სოფლის მოსახლეობის საჯარო მომსახურებებზე წვდომის გაზრდა დამატებითი საზოგადოებრივი ცენტრების მშენებლობით  </t>
  </si>
  <si>
    <t>2.2.13. გადასახადის გადამხდელთათვის შემოსავლების სამსახურის სერვისებზე ხელმისაწვდომობის ზრდა - იმ რეგიონებში, სადაც შემოსავლების სამსახურს არ აქვს წარმომადგენლობა, მოძრავი სერვის ცენტრის "RSCAR" მიერ გადამხდელებისთვის ყველა საჭირო მომსახურების გაწევა.</t>
  </si>
  <si>
    <r>
      <t xml:space="preserve">კონკურენტუნარიანობა.
</t>
    </r>
    <r>
      <rPr>
        <sz val="11"/>
        <color theme="1"/>
        <rFont val="SylfaenARM"/>
      </rPr>
      <t xml:space="preserve">ფერმერული საქმიანობის ეკონომიკური გაჯანსაღება, რესტრუქტურირება და მოდერნიზაცია. დივერსიფიკაციისა და  ეფექტიანი მიწოდების ჯაჭვის განვითარების მეშვეობით.  </t>
    </r>
  </si>
  <si>
    <r>
      <t xml:space="preserve">დივერსიფიცირება. </t>
    </r>
    <r>
      <rPr>
        <sz val="11"/>
        <color theme="1"/>
        <rFont val="SylfaenARM"/>
      </rPr>
      <t xml:space="preserve">სოფლის ეკონომიკის დივერსიფიკაცია სოფლის მეურნეობასთნ დაკავშირებული ღირებულებათა ჯაჭვის გაძლიერებით და მდგრადი არასასოფლო-სამეურნეო მიმართულებების განვითარების საშუალებით. </t>
    </r>
  </si>
  <si>
    <r>
      <t xml:space="preserve">ტურიზმი სოფლად. </t>
    </r>
    <r>
      <rPr>
        <sz val="11"/>
        <color theme="1"/>
        <rFont val="SylfaenARM"/>
      </rPr>
      <t>სოფლად ტურიზმისა და შესაბამისი ტურისტული პროდუქტების განვითარება სოფლის სპეციფიკისა და უნიკალური კულტურული იდენტობის საფუძველზე</t>
    </r>
    <r>
      <rPr>
        <b/>
        <sz val="11"/>
        <color theme="1"/>
        <rFont val="SylfaenARM"/>
      </rPr>
      <t xml:space="preserve">.  </t>
    </r>
  </si>
  <si>
    <r>
      <t xml:space="preserve">უნარები და დასაქმება. </t>
    </r>
    <r>
      <rPr>
        <sz val="11"/>
        <color theme="1"/>
        <rFont val="SylfaenARM"/>
      </rPr>
      <t>ცნობიერების ამაღლება ინოვაციების და მეწარმეობის მიმართულებით. ასევე, თანამშრომლობის წახალისება უნარ-ჩვევების განვითარებისა და დასაქმების ხელშეწყობით (განსაკუთრებით ახალგაზრდებისა და ქალებისათვის).</t>
    </r>
  </si>
  <si>
    <r>
      <t xml:space="preserve">ინფრასტრუქტურა და მომსახურებები. </t>
    </r>
    <r>
      <rPr>
        <sz val="11"/>
        <color theme="1"/>
        <rFont val="SylfaenARM"/>
      </rPr>
      <t xml:space="preserve">ძირითადი სასოფლო-სამეურნეო ინფრასტრუქტურის (მათ შორის კულტურულ მემკვიდრეობების ძეგლებამდე მიმავალი გზებისა და შესაბამისი ინფრასტრუქტურის)  გაუმჯობესება და ხარისხიანი სახელმწიფო სერვისებით სარგებლობის ხელმისაწვდომობა, საინფორმაციო და საკომუნიკაციო ტექნოლოგიების ჩათვლით. </t>
    </r>
  </si>
  <si>
    <r>
      <t xml:space="preserve">დამატებით აშენებულია </t>
    </r>
    <r>
      <rPr>
        <sz val="11"/>
        <color rgb="FFFF0000"/>
        <rFont val="SylfaenARM"/>
      </rPr>
      <t xml:space="preserve"> </t>
    </r>
    <r>
      <rPr>
        <sz val="11"/>
        <color theme="1"/>
        <rFont val="SylfaenARM"/>
      </rPr>
      <t xml:space="preserve">საზოგადოებრივი ცენტრები და საქართველოს მასშტაბით 48 ცენტრი ფუნქციონირებს  (3 დაფუძნებულია ბიბლიოთეკაზე); 
საზოგადოებრივი ცენტრების მეშვეობით ხელმისაწვდომია 200-ზე მეტი საჯარო სერვისი
მინიმუმ 15 000 დამატებით სოფლის მაცხოვრებელს აქვს წვდომა საჯარო მომსახურებებზე საზ. ცენტრების მეშვეობით
</t>
    </r>
  </si>
  <si>
    <r>
      <rPr>
        <sz val="11"/>
        <rFont val="SylfaenARM"/>
      </rPr>
      <t xml:space="preserve">კეთილმოწყობილი სანოტარო ბიუროების რაოდენობა  15
</t>
    </r>
    <r>
      <rPr>
        <sz val="11"/>
        <color theme="1"/>
        <rFont val="SylfaenARM"/>
      </rPr>
      <t xml:space="preserve">
</t>
    </r>
  </si>
  <si>
    <r>
      <t xml:space="preserve">ადგილობრივი მოსახლეობის ჩართულობა. </t>
    </r>
    <r>
      <rPr>
        <sz val="11"/>
        <color theme="1"/>
        <rFont val="SylfaenARM"/>
      </rPr>
      <t>სოფლის მოსახლეობის (განსაკუთრებით ქალებისა და ახალგაზრდების) ჩართულობის გაზრდა ადგილობრივი საჭიროებების იდენტიფიცირებასა და მათი გადაწყვეტის გზების განსაზღვრაში.</t>
    </r>
  </si>
  <si>
    <r>
      <rPr>
        <sz val="11"/>
        <color theme="1"/>
        <rFont val="SylfaenARM"/>
      </rPr>
      <t>წყლის, ტყისა და სხვა რესურსები. მიზნობრივ სოფლის ტერიტორიებზე წყლის, ტყისა და სხვა რესურსების მართვის გაუმჯობესება.</t>
    </r>
    <r>
      <rPr>
        <b/>
        <sz val="11"/>
        <color theme="1"/>
        <rFont val="SylfaenARM"/>
      </rPr>
      <t xml:space="preserve"> </t>
    </r>
  </si>
  <si>
    <t>• პროექტების რაოდენობა: 150-მდე 
• ჯამური ინვესტიციის მოცულობა: 320 მლნ. ლარი;
• დასაქმებულთა რაოდენობა: 8000-მდე
• რეგიონში შექმნილი მიკრო და მცირე მეწარმე სუბიექტების (ბენეფიციარების) რაოდენობა: 1300-მდე
• დატრენინგებული ბენეფიციარების რაოდენობა: 3000-მდე</t>
  </si>
  <si>
    <t>მუნიციპალიტეტის ბიუჯეტი; სახელმწიფო ბიუჯეტი; დონორი ორგანიზაციები</t>
  </si>
  <si>
    <t>მუნიციპალიტეტები;
 სსიპ „საჯარო რეესტრის ეროვნული სააგენტო", სსიპ „საქართველოს ეროვნული არქივი", სსიპ „საქართველოს ნოტარიუსთა პალატა",სსიპ „სოციალური მომსახურების სააგენტო", შპს „მექანიზატორი“,
იურიდიული დახმარების სამსახური,
ლიბერთი ბანკი, შპს „მაგთიკომი“</t>
  </si>
  <si>
    <t>მუნიციპალიტეტები, საქართველოს საბიბლიოთეკო ასოციაცია, საქართველოს პარლამენტის ეროვნული ბიბლიოთეკა</t>
  </si>
  <si>
    <t>მუნიციპალიტეტები
არასამთავრობო ორგანიზაციები
საერთაშორისო ორგანიზაციები.</t>
  </si>
  <si>
    <t>მუნიციპალიტეტები
საერთაშორისო დონორი ორგანიზაციები
არასამთავრობო ორგანიზაციები</t>
  </si>
  <si>
    <t xml:space="preserve">მუნიციპალიტეტისთვის ჩატარებული სემინარების რაოდენობა
</t>
  </si>
  <si>
    <t>250 კმ-მდე ადგილობრივი მნიშვნელობის საავტომობილო საგზაო მონაკვეთებზე - დაგებულია ან რეაბილიტირებულია გზის საფარი</t>
  </si>
  <si>
    <t>საქართველოს რეგიონული განვითარებისა და ინფრასტრუქტურის სამინისტროს პარტნიორობა გულისხმობს მუნიციპალიტეტებთან სახელმწიფო ორგანოების კოორდინაციის განხორციელებას</t>
  </si>
  <si>
    <t>2.2.6. სოფლად  წყალმოვარდნების, წყალდიდობებით გამოწვეული უარყოფითი შედეგების პრევენცია და ლიკვიდაცია</t>
  </si>
  <si>
    <t>2.2.7. სოფლად წყალმომარაგების სისტემის რეაბილიტაცია</t>
  </si>
  <si>
    <t xml:space="preserve">მუნიციპალიტეტები
</t>
  </si>
  <si>
    <t xml:space="preserve">
საქართველოს გარემოს და  ბუნებრივი რესურსების დაცვის სამინისტრო
საქართველოს რეგიონული განვითარებისა და ინფრასტრუქტურის სამინისტრო 
საერთაშორისო ორგანიზაციები
</t>
  </si>
  <si>
    <t>300 კმ-მდე წყალმომარაგების სისტემის აშენება/რეაბილიტაცი და 20-მდე გამწმენდი ნაგებობის მშენებლობა/რეაბილიტაცია</t>
  </si>
  <si>
    <t>2.3.2. სოფლის მოსახლეობის ცნობიერების ზრდა ლეგალურ მიგრაციასა და მიგრანტთა უფლებებთან დაკავშირებით (საზოგადოებრივ ცენტრების ბაზაზე)</t>
  </si>
  <si>
    <t>2.1.5. პროფესიული განათლების ხარისხის გაუმჯობესების მიზნით სოფლის მეურნეობის მიმართულებით მოდულური პროგრამების (დუალური მიდგომით) განხორციელების ინიცირება/დანერგვა</t>
  </si>
  <si>
    <t xml:space="preserve">ფინანსური მხარდაჭერა გაეწევა 110-მდე ახალი ან არსებული საწარმოს გაფართოება /გადაიარაღება/ მოდერნიზება.  </t>
  </si>
  <si>
    <t>ფინანსური მხარდაჭერა გაეწევა მინიმუმ 6 ახალი საწარმოს შექმნა</t>
  </si>
  <si>
    <t xml:space="preserve">
- 700 ჰექტარი ახალი მრავალწიანი კულტურის თანამედროვე ტიპის ინტენსიური და ნახევრადინტენსიური ბაღის გაშენება;
- 2 ახალი სანერგე მეურნეობის გაშენება </t>
  </si>
  <si>
    <t>საქართველოს სოფლის განვითარების 2017-2020 წლების სტრატეგიის 2017 წლის სამოქმედო გეგმა</t>
  </si>
  <si>
    <t xml:space="preserve">2.2.2. სოფლის მოსახლეობის მაღალი ხარისხის პირველადი ჯანდაცვის სერვისებით უზრუნველყოფა, მათ შორის, ა)სოფლის ექიმის მომსახურების გაუმჯობესებით (სამიზნე: 2017 წლისთვის  - ერთ სულ სოფლის მოსახლეზე ვიზიტების რაოდენობა 2.0, 2015 წლის მაჩვენებელი: 1.7); ბ)  სოფლად სასწრაფო გადაუდებელი სამედიცინო სერვისის მიმწოდების გაუმჯობესება </t>
  </si>
  <si>
    <t xml:space="preserve">ა)  ერთ ბენეფიციარზე ვიზიტების  რაოდენობის ზრდა 1.7-დან 2.0-მდე;
ბ) სასწრაფო გადაუდებელი სამედიცინო სერვისი  ხელმისაწვდომია ქვეყნის მასშტაბით ყველა სოფელში 24 საათის განმავლობაში ( 87 ლოკაციიდან) </t>
  </si>
  <si>
    <t xml:space="preserve">2017 წელი  </t>
  </si>
  <si>
    <t>Iკვ 2017 –
IVკვ 2017</t>
  </si>
  <si>
    <t xml:space="preserve"> I კვ 2017 – 
IV კვ 2017   </t>
  </si>
  <si>
    <t>განხორციელების ვადა</t>
  </si>
  <si>
    <t>• პროექტების რაოდენობა; 30-მდე
• ჯამური ინვესტიციის მოცულობა; 40 მლნ. ლარამდე;
• დასაქმებულთა რაოდენობა: 800-მდე
• ახალი ოთახების რაოდენობა: 700-მდე</t>
  </si>
  <si>
    <t xml:space="preserve">Iკვ 2017 – 
IVკვ 2017  </t>
  </si>
  <si>
    <t>I კვ 2017 -   
 Ivკვ 2017</t>
  </si>
  <si>
    <t>ინდიკატორის ფაქტიური შესრულება (2017)</t>
  </si>
  <si>
    <t>ბიუჯეტის ფაქტიური შესრულება (ლარი)</t>
  </si>
  <si>
    <t>გადამზადების მსურველი სამუშაოს მაძიებელთა აღნიშნული რაოდენობა გამოწვეული იყო მონაწილე პროფესიული სასაწვლებლების რაოდენობით, სამუშაოს მაძიებლების აქტიურობით და აგრეთვე იმის გამო, რომ 2017 წლის პროგრმა განხორციელდა ორ ეტაპად.</t>
  </si>
  <si>
    <t>კარიერის დაგეგმვისა და პროფესიული კონსულტირების მომსახურებები ჩატარდა 6 რეგიონში. კონსულტირება ჯამში გაეწია 447 ბენეფიციარს</t>
  </si>
  <si>
    <t>ინდიკატორით გათვალისწინებული ოთხი რეგიონის ნაცვლად, შესაბამისი სპციალისტების არსებობის პირობებში მომსახურება მიეწოდა 6 რეგიონს.</t>
  </si>
  <si>
    <t>შემუშავდა ხელფასის სუბსიდირება და რეგიონებში სუბსიდირების კომპონენტში ჩაერთო 24 შშმ/სსსმ პირი</t>
  </si>
  <si>
    <t>ვინაიდან რეგიონებში ჩატარებული ფორუმების სრულ დაფინანსებას უზრუნველყოფდნენ პარტნიორი ორგანიზაციები ამიტომ სააგენტოს მიერ ფინანსური დანახარჯი არ გაწეულა</t>
  </si>
  <si>
    <t xml:space="preserve">ა) შესრულების ინდიკატორების შესრულების თაობაზე ინფორმაცია ხელმისაწვდომი იქნება 2018 წლის ივნისში (საქართველოს შრომის, ჯანმრთელობისა და სოციალური დაცვის მინისტრის 2016 წლის 18 იანვრის N01-2/ნ ბრძანება "სამედიცინო სტატისტიკური ინფორმაციის წარმოების და მიწოდების წესის შესახებ";
ბ) 2017 წელს 206 სასწრაფოს  ბრიგადის მიერ შეუფერხებლად მიმდინარეობდა გამოძახებების შესრულება ქვეყნის მასშტაბით ყველა სოფელში  24 საათის განმავლობაში (87 ლოკაციიდან). წლის განმავლობაში სასწრაფო სამედიცინო მომსახურება გაეწია 738 510 პაციენტს. </t>
  </si>
  <si>
    <t>ბ) კომპონეტნში საწყისი ბიუჯეტი 22,751,000 ლარი გაიზარდა 31,645,400  ლარამდე,  სსიპ სასწრაფო სამედიცინო დახმარების ცენტრის რეორგანიზაციისა და სსიპ „საგანგებო სიტუაციების კოორდინაციისა და გადაუდებელი დახმარების ცენტრად ჩამოყალიბების გამო</t>
  </si>
  <si>
    <t xml:space="preserve">2.2.3. სოფლად საგზაო ინფრასტრუქტურის გაუმჯობესება </t>
  </si>
  <si>
    <t>ვინაიდან პროფესიული საგანმანათლებლო პროგრამების ღირებულებები არის განსხვავებული, ბიუჯეტის პროგნოზირებისას აღებული იყო საშუალოზე მაღალი ღირებულების პროგრამები, რამაც გამოიწვია საპროგნოზო და რეალურ თანხას შორის სხვაობა</t>
  </si>
  <si>
    <t>რეგიონებში სკოლის მოსწავლეებისათვის შეთავაზებულია საორიენტაციო და მოსამზადებელი კურსები მინიმუმ 5 სკოლაში (საბაზო ინდიკატორი -0)</t>
  </si>
  <si>
    <t>საგანმანათლებლო პროგრამების განმახორციელებელმა  4 სახელმწიფო საგანმანათლებლო დაწესებულებამ  8 საჯარო სკოლასთან პარტნიორობით წარმატებით განახორციელა საორიენტაციო და მოსამზადებელი კურსის პილოტირება. პილოტირების შემდეგ/შედეგად, პროგრამაში ჩაერთო რეგიონებში მდებარე 109 სკოლის 2000-ზე მეტი მოსწავლე</t>
  </si>
  <si>
    <t>სამოქმედო გეგმაში საპროგნოზო ბიუჯეტი მოიცავდა მხოლოდ დონორის პროექტის ბიუჯეტს (UNDP), ვინაიდან პილოტირების შედეგების გათვალისწინებით უნდა მომხდარიყო სახელმწიფო პროგრამის (ქვეპროგრამის) განხორციელება, შესაბამისად განათლებისა და მეცნიერების სამინისტრო მოკლებულია შესაძლებლობას წარმოადგინოს დონორის ბიუჯეტის შესრულებაზე კონკრეტული ინფორმაცია</t>
  </si>
  <si>
    <t>სოფლის მეურნეობის მიმართულებით დანერგილია 4 დუალური პროგრამა</t>
  </si>
  <si>
    <t xml:space="preserve">ვინაიდან საპროგნოზო ბიუჯეტი იყო დონორების პროექტების ფარგლებში (GIZ და UNDP), განათლებისა და მეცნიერების სამინისტრო მოკლებულია შესაძლებლობას წარმოადგინოს ბიუჯეტის შესრულებაზე კონკრეტული ინფორმაცია. </t>
  </si>
  <si>
    <t>ქართული ენის კურსი წარმატებით გაიარა სოფლის 59-მა მოსახლემ</t>
  </si>
  <si>
    <t xml:space="preserve">დამატებით აშენებულია საზოგადოებრივი ცენტრები და საანგარიშო პერიოდისთვის საქართველოს მასშტაბით 51 საზოგადოებრივი ცენტრი ფუნქციონირებს (მათ შორის 4 დაფუძნებულია ბიბლიოთეკაზე); 
ადგილობრივ მოსახლეობისათვის ხელმისაწვდომი გახდა 200-ზე მეტი საჯარო სერვისი.                                                                                                                                                                                               
დამატებით სოფლის 27 000 მცხოვრებს აქვს წვდომა საჯარო მომსახურებაზე საზოგადოებრივი ცენტრების მეშვეობით. </t>
  </si>
  <si>
    <t>მუნიციპალიტეტების მართვის სისტემა დანერგილი და გაშვებულია დამატებით 12 მუნიციპალიტეტში და ფუნქციონირებს ჯამში 50 მუნიციპალიტეტში</t>
  </si>
  <si>
    <t>მუნიციპალიტეტების მართვის სისტემა დანერგილია და გაშვებულია დამატებით 7 მუნიციპალიტეტში.
ჯამში მუნიციპალიტეტების მართვის სისტემა ფუნქციონირებს 50 მუნიციპალიტეტებში სხვადასხვა სერვისებით</t>
  </si>
  <si>
    <t>გაიხსნა 2 დამატებითი თანამედროვე საჯარო ბიბლიოთეკება საზოგადოებრივი ცენტრის კონცეფციის გამოყენებით
გადამზადებულია სხვადასხვა სოფლის და დაბის საჯარო ბიბლიოთეკის 26 თანამშრომელი.</t>
  </si>
  <si>
    <t>ბიუჯეტის ათვისებაში მითითებული თანხა არის სრულად ამ პროექტის ბიუჯეტი, რომელიც დაიწყო 2016 წელს და დასრულდა 2017 წლის ივნისში. შესაბამისად, ამ თანხის ნაწილი ათვისებულ იქნა 2016 წელს.</t>
  </si>
  <si>
    <t>საანგარიშო პერიოდში იმ მუნიციპალიტეტებში,  სადაც  მანამდე ხელმისაწვდომი არ იყო სანოტარო მომსახურება, უზრუნველყოფილია 19 კეთილმოწყობილი სანოტარო ბიუროს ფუნქციონირება.</t>
  </si>
  <si>
    <t>ქალთა უფლებების და გენდერულ თანასწორობასთან დაკავშირებით ჩატარებულია 11 ღონისძიება</t>
  </si>
  <si>
    <t>ჩატარდა 47  საინფორმაციო შეხვედრა ლეგალურ მიგრაციასა და მიგრანტთა უფლებებთან დაკავშირებით</t>
  </si>
  <si>
    <t>საცხოვრებელი სახლი მიიღო 611-მა დევნილმა ოჯახმა, მათ შორის 189 დევნილმა მიწის ნაკვეთთან  ერთად</t>
  </si>
  <si>
    <r>
      <t xml:space="preserve">2017 წლის 31 დეკემბრის მდგომარეობით რეგიონებში პროფესიულ განათლებაში ჩართულია  </t>
    </r>
    <r>
      <rPr>
        <sz val="11"/>
        <color theme="1"/>
        <rFont val="SylfaenARM"/>
      </rPr>
      <t>8793 პროფესიული სტუდენტი. პროფესიულ განათლებაში ჩართულ პირთა რაოდენობა საბაზისო მაჩვენებელთან შედარებით გაზრდილია 16%-ით</t>
    </r>
  </si>
  <si>
    <t xml:space="preserve">რეგიონებში/მუნიციპალურ ერთეულებში გადამზადებულ/კურსდამთავრებულთა რაოდენობამ შეადგინა 1070. </t>
  </si>
  <si>
    <t xml:space="preserve">რეგიონებში ჩატარებულია 5 დასაქმების ფორუმი, თითოეულ ფორუმში საშუალოდ მონაწილეობას იღებდა 500-550 მდე სამუშაოს მაძიებელი
</t>
  </si>
  <si>
    <t>სამთავრობო სტრუქტურული ცვლილებების გამო გადაიდო ტყის კოდექსის საჯარო განხილვის ჩატარება და პარლამენტში მისი წარდგენა.
კანონქვემდებარე აქტის პროექტი "ტყისა და სატყეო მიწების კატეგორიზაციის წესი" დამტკიცდება ტყის კოდექსის მიღების შემდგომ</t>
  </si>
  <si>
    <t>შემუშავდა საქართველოს ტყის კოდექსის პროექტი, რომელიც ითვალისწინებს ტყის კატეგორიზაციის ახალ საფუძვლებს/წესს (მათ შორის დაცული, სარეკრეაციო, დაცვით და სამეურნეო ტყეების კატეგორიებს)</t>
  </si>
  <si>
    <t>შემუშავებულია მუნიციპალური ნარჩენების მართვის 5 წლიანი გეგმების პროექტები 55 მუნიციპალიტეტისთვის</t>
  </si>
  <si>
    <t>ერთ მუნიციპალიტეტში განხორციელებულია ბიოდეგრადირებადი ნარჩენების უტილიზაციის საპილოტე პროექტი - ახმეტის მუნიციპალიტეტში მოეწყო თანამედროვე ტიპის ბრიკეტების საამქრო</t>
  </si>
  <si>
    <t>შემუშავებულია დაცული ტერიტორიების ნარჩენების მართვის გეგმის სახელმძღვანელო დოკუმენტი</t>
  </si>
  <si>
    <t>შეძენილ იქნა, დამონტაჟდა და გაიმართა 5 ერთეული ავტომატური მეტეოროლოგიური სადგური</t>
  </si>
  <si>
    <t>ჩატარდა 7 სალექციო კურსი ყველა მუნიციპალიტეტის წარმომადგენელისთვის.</t>
  </si>
  <si>
    <t>შეფასებული იქნა ვაშლოვანის, ლაგოდეხის  დაცულ ტერიტორიებზე არსებული საძოვრების მდგომარეობა, შემუშავებული და შეთანხმებულია ვაშლოვანის და   ლაგოდეხის დაცულ ტერიტორიებზე არსებული საძოვრების მდგრადი მართვის გეგმები (საპილოტე)</t>
  </si>
  <si>
    <t>ფინანსური მხარდაჭერა გაეწია 169 ახალი და არსებული საწარმოს აფართოება/გადაიარაღება/ მოდერნიზებას</t>
  </si>
  <si>
    <t>დაზღვეულია სასოფლო-სამეურნეო მიწის ნაკვეთები საერთო ფართობით 20 717 ჰა</t>
  </si>
  <si>
    <t xml:space="preserve">რეაბილიტირებულია 313 ჰა ჩაის პლანტაციები </t>
  </si>
  <si>
    <t>გაიხსნა 12 ახალი საწარმო</t>
  </si>
  <si>
    <t>ჩატარებულია 54 ღონისძიება საქართველოს მასშტაბით</t>
  </si>
  <si>
    <t xml:space="preserve">დამონტაჟებულია 224 მანიშნებელი  124 ობიექტისათვის საქართველოს მასშტაბით </t>
  </si>
  <si>
    <t>გადამზადებულია 1318 კერძო სექტორის წარმომადგენელი</t>
  </si>
  <si>
    <t>???</t>
  </si>
  <si>
    <t>ჩატარდა 10 კონკურსი, ოლიმპიადა, გამოფენა, კონფერენცია</t>
  </si>
  <si>
    <t>აშენებულ-რეაბილიტირებულია 83 საბავშვო ბაღი</t>
  </si>
  <si>
    <t>რეაბილიტირებულ-აშენებულია 59 სპორტული და კულტურული ობიექტი</t>
  </si>
  <si>
    <t>მოწყობილი/რეაბილიტირებულია 20 კმ სანიაღვრე არხი</t>
  </si>
  <si>
    <t xml:space="preserve">აშენდა/რეაბიიტაცია ჩაუტარდა 241 კმ წყალმომარაგების სისტემას და 11 სათავე ნაგებობას </t>
  </si>
  <si>
    <t>*,080.5 ჰექტარი ახალი მრავალწიანი კულტურის თანამედროვე ტიპის ინტენსიური და ნახევრადინტენსიური ბაღის გაშენება
* სანერგე მეურნეობა არ გაშენებულა</t>
  </si>
  <si>
    <t>1.	სარწყავი მიწების წყლით უზრუნველყოფა გაუმჯობესდა 17 500 ჰა-ზე;
2.	ათვისებულია 440 ჰა-მდე ახალი სარწყავი მიწები
3.	დაშრობილია ფართობი - დაახლოებით 2 500 ჰა;
4.	გაწმენდილი და მოწესრიგებულია დაახლოებით 2 042 კმ. სიგრძის სარწყავი და სადრენაჟო არხი;
5.	შეკეთებული ან შეცვლილია 29 კმ მილსადენი</t>
  </si>
  <si>
    <r>
      <t xml:space="preserve">ქართული ღვინო და აგროსასურსათო პროდუქცია წარმოდგენილი იყო  საერთო ჯამში </t>
    </r>
    <r>
      <rPr>
        <u/>
        <sz val="10"/>
        <color rgb="FF000000"/>
        <rFont val="Sylfaen"/>
        <family val="1"/>
      </rPr>
      <t>30 საერთაშორისო ღონისძიებაში.</t>
    </r>
    <r>
      <rPr>
        <sz val="10"/>
        <color rgb="FF000000"/>
        <rFont val="Sylfaen"/>
        <family val="1"/>
      </rPr>
      <t xml:space="preserve"> 2017 წელს, ღვინის ექსპორტი 2016 წელთან შედარებით </t>
    </r>
    <r>
      <rPr>
        <u/>
        <sz val="10"/>
        <color rgb="FF000000"/>
        <rFont val="Sylfaen"/>
        <family val="1"/>
      </rPr>
      <t>49%-ით</t>
    </r>
    <r>
      <rPr>
        <sz val="10"/>
        <color rgb="FF000000"/>
        <rFont val="Sylfaen"/>
        <family val="1"/>
      </rPr>
      <t xml:space="preserve"> არის გაზრდილი (ღირებულება)</t>
    </r>
  </si>
  <si>
    <t>*13 კოოპერატივი აღჭურვილია ყურძნის/რძის მიმღებ-გადამამუშავებელი აღჭურვილობით; 
*67 კოოპერატივი აღჭურვილის თაფლის და ფუტკრის პროდუქტების წარმოებისათვის საჭირო ინვენტარით (სკები, თაფლის საწურები, ავზები, ფიჭის ასათლელი). 
*კოოპერატივებში საერთაშორისო სტანდარტები (ISO, Global Gap, HACCP) არ დანერგილა, განხორციელდა წინა-მოსამზადებელი სამუშაოები</t>
  </si>
  <si>
    <t xml:space="preserve">
-პროექტების რაოდენობა: ფინანსურად მხარდაჭერილი პროექტების რაოდენობა - 174, მათ შორის 64 ახალი.
- ჯამური ინვესტიციის მოცულობა: 284 მლნ. ლარი;
-დასაქმებულთა რაოდენობა: ჯამში 9000-ზე მეტი, მათ შორის, ახალ პროექტებში - 2100-ზე მეტი
-რეგიონში შექმნილი მიკრო და მცირე მეწარმე სუბიექტების (ბენეფიციარების) რაოდენობა: 3498; პროექტების რაოდენობა: 2109
-დატრენინგებული ბენეფიციარების რაოდენობა: 5694</t>
  </si>
  <si>
    <t xml:space="preserve">*პროექტების რაოდენობა: ფინანსური მხარდაჭერა გაეწია 34 კომპანიას, მათ შორის, 22 ახალ კომპანიას 
* ჯამური ინვესტიციის მოცულობა: 108 მლნ. ლარი;
* დასაქმებულთა რაოდენობა: 1200-ზე მეტი, მათ შორის 750 ახალ პროექტებში
*ახალი ოთახების რაოდენობა: 1133 </t>
  </si>
  <si>
    <t xml:space="preserve">31 დამონტაჟებული საინფორმაციო დაფა
27 მარკირებული ბილიკი
(მარკირებული მარშრუტების საერთო სიგრძე - 538 კმ) </t>
  </si>
  <si>
    <t>შექმნილი/განახლებულია 5 ტურისტული პროდუქტის სახეობა
დაგეგმარებუია 20 საფეხმავლო მარშრუტი</t>
  </si>
  <si>
    <t>დატრენინგდა 1500 ბენეფიციარი</t>
  </si>
  <si>
    <t xml:space="preserve">აღჭურვილია და ფუნქციონირებს 4 ინოვაციების ცენტრი სოფლებსა და დაბებში </t>
  </si>
  <si>
    <t xml:space="preserve">ა) სსიპ სოციალური მომსახურების სააგენტო
</t>
  </si>
  <si>
    <t xml:space="preserve"> ბ) სსიპ სასწრაფო სამედიცინო დახმარების ცენტრი (რეგიონული);</t>
  </si>
  <si>
    <t>გზის საფარი დაგებულია/რეაბილიტირებულია 620 კმ სიგრძის ადგილობრივი მნიშვნელობის საავტომობილო საგზაო მონაკვეთებზე</t>
  </si>
  <si>
    <t>დოლარები გამოვიტანე გვერდზე</t>
  </si>
  <si>
    <t>პრიორიტეტი1 სულ</t>
  </si>
  <si>
    <t>პრიორიტეტი 2 სულ</t>
  </si>
  <si>
    <t>პრიორიტეტი 3 სულ</t>
  </si>
  <si>
    <t>სამოქმედო გეგმა სულ</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</si>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</sst>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0_);_(* \(#,##0.0\);_(* &quot;-&quot;??_);_(@_)"/>
  </numFmts>
  <fonts count="17">
    <font>
      <sz val="11"/>
      <color theme="1"/>
      <name val="Calibri"/>
      <family val="2"/>
      <scheme val="minor"/>
    </font>
    <font>
      <b/>
      <sz val="12"/>
      <color rgb="FFEEECE1"/>
      <name val="SylfaenARM"/>
    </font>
    <font>
      <b/>
      <sz val="14"/>
      <color rgb="FF1F497D"/>
      <name val="SylfaenARM"/>
    </font>
    <font>
      <b/>
      <sz val="11"/>
      <color rgb="FF1F497D"/>
      <name val="SylfaenARM"/>
    </font>
    <font>
      <b/>
      <sz val="11"/>
      <color theme="1"/>
      <name val="SylfaenARM"/>
    </font>
    <font>
      <sz val="11"/>
      <color theme="1"/>
      <name val="SylfaenARM"/>
    </font>
    <font>
      <sz val="11"/>
      <name val="SylfaenARM"/>
    </font>
    <font>
      <sz val="10"/>
      <color theme="1"/>
      <name val="SylfaenARM"/>
    </font>
    <font>
      <sz val="11"/>
      <color rgb="FFFF0000"/>
      <name val="SylfaenARM"/>
    </font>
    <font>
      <b/>
      <sz val="16"/>
      <color theme="1"/>
      <name val="Calibri"/>
      <family val="2"/>
      <scheme val="minor"/>
    </font>
    <font>
      <sz val="10"/>
      <color rgb="FF000000"/>
      <name val="Sylfaen"/>
      <family val="1"/>
    </font>
    <font>
      <u/>
      <sz val="10"/>
      <color rgb="FF000000"/>
      <name val="Sylfaen"/>
      <family val="1"/>
    </font>
    <font>
      <i/>
      <sz val="10"/>
      <color rgb="FF000000"/>
      <name val="Sylfaen"/>
      <family val="1"/>
    </font>
    <font>
      <sz val="11"/>
      <color theme="1"/>
      <name val="Calibri"/>
      <family val="2"/>
      <scheme val="minor"/>
    </font>
    <font>
      <b/>
      <sz val="11"/>
      <color rgb="FFFF0000"/>
      <name val="Calibri"/>
      <family val="2"/>
      <scheme val="minor"/>
    </font>
    <font>
      <b/>
      <sz val="11"/>
      <color rgb="FFFF0000"/>
      <name val="SylfaenARM"/>
    </font>
    <font>
      <b/>
      <sz val="10"/>
      <color rgb="FFFF0000"/>
      <name val="Sylfaen"/>
      <family val="1"/>
    </font>
  </fonts>
  <fills count="6">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s>
  <cellStyleXfs count="2">
    <xf numFmtId="0" fontId="0" fillId="0" borderId="0"/>
    <xf numFmtId="43" fontId="13" fillId="0" borderId="0" applyFont="0" applyFill="0" applyBorder="0" applyAlignment="0" applyProtection="0"/>
  </cellStyleXfs>
  <cellXfs count="99">
    <xf numFmtId="0" fontId="0" fillId="0" borderId="0" xfId="0"/>
    <xf numFmtId="0" fontId="0" fillId="0" borderId="0" xfId="0" applyBorder="1" applyAlignment="1">
      <alignment wrapText="1"/>
    </xf>
    <xf numFmtId="0" fontId="0" fillId="0" borderId="0" xfId="0" applyAlignment="1">
      <alignment wrapText="1"/>
    </xf>
    <xf numFmtId="0" fontId="0" fillId="0" borderId="0" xfId="0" applyFill="1" applyAlignment="1">
      <alignment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center" wrapText="1"/>
    </xf>
    <xf numFmtId="0" fontId="0" fillId="0" borderId="0" xfId="0" applyBorder="1" applyAlignment="1">
      <alignment horizontal="left" wrapText="1"/>
    </xf>
    <xf numFmtId="0" fontId="0" fillId="0" borderId="0" xfId="0" applyAlignment="1">
      <alignment horizontal="left" wrapText="1"/>
    </xf>
    <xf numFmtId="0" fontId="5" fillId="0"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164" fontId="5" fillId="0" borderId="7" xfId="0" applyNumberFormat="1" applyFont="1" applyFill="1" applyBorder="1" applyAlignment="1">
      <alignment horizontal="center" vertical="center" wrapText="1"/>
    </xf>
    <xf numFmtId="3" fontId="0" fillId="0" borderId="0" xfId="0" applyNumberFormat="1" applyBorder="1" applyAlignment="1">
      <alignment horizontal="center" vertical="center" wrapText="1"/>
    </xf>
    <xf numFmtId="3" fontId="0" fillId="0" borderId="0" xfId="0" applyNumberFormat="1" applyAlignment="1">
      <alignment horizontal="center" vertical="center" wrapText="1"/>
    </xf>
    <xf numFmtId="0" fontId="5"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center" vertical="top" wrapText="1"/>
    </xf>
    <xf numFmtId="0" fontId="5" fillId="0" borderId="7" xfId="0" applyFont="1" applyFill="1" applyBorder="1" applyAlignment="1">
      <alignment horizontal="center" vertical="top" wrapText="1"/>
    </xf>
    <xf numFmtId="164"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0" xfId="0" applyFont="1" applyAlignment="1">
      <alignment horizontal="justify" vertical="center"/>
    </xf>
    <xf numFmtId="0" fontId="10" fillId="0" borderId="0" xfId="0" applyFont="1" applyAlignment="1">
      <alignment horizontal="justify" vertical="center" wrapText="1"/>
    </xf>
    <xf numFmtId="0" fontId="12" fillId="0" borderId="0" xfId="0" applyFont="1"/>
    <xf numFmtId="0" fontId="10" fillId="0" borderId="0" xfId="0" applyFont="1"/>
    <xf numFmtId="0" fontId="8" fillId="3" borderId="1" xfId="0" applyFont="1" applyFill="1" applyBorder="1" applyAlignment="1">
      <alignment horizontal="center" vertical="center" wrapText="1"/>
    </xf>
    <xf numFmtId="165" fontId="8" fillId="3" borderId="1" xfId="1"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14" fillId="0" borderId="0" xfId="0" applyFont="1" applyAlignment="1">
      <alignment wrapText="1"/>
    </xf>
    <xf numFmtId="43" fontId="14" fillId="0" borderId="0" xfId="1" applyFont="1" applyAlignment="1">
      <alignment wrapText="1"/>
    </xf>
    <xf numFmtId="0" fontId="0" fillId="3" borderId="0" xfId="0" applyFill="1" applyAlignment="1">
      <alignment wrapText="1"/>
    </xf>
    <xf numFmtId="0" fontId="5" fillId="4" borderId="9" xfId="0" applyFont="1" applyFill="1" applyBorder="1" applyAlignment="1">
      <alignment horizontal="center" vertical="top" wrapText="1"/>
    </xf>
    <xf numFmtId="0" fontId="4" fillId="4" borderId="0" xfId="0" applyFont="1" applyFill="1" applyBorder="1" applyAlignment="1">
      <alignment horizontal="left" vertical="top" wrapText="1"/>
    </xf>
    <xf numFmtId="0" fontId="5" fillId="4" borderId="3"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vertical="top" wrapText="1"/>
    </xf>
    <xf numFmtId="164" fontId="15" fillId="4" borderId="3" xfId="0" applyNumberFormat="1" applyFont="1" applyFill="1" applyBorder="1" applyAlignment="1">
      <alignment horizontal="center" vertical="center" wrapText="1"/>
    </xf>
    <xf numFmtId="0" fontId="4" fillId="0" borderId="2" xfId="0" applyFont="1" applyFill="1" applyBorder="1" applyAlignment="1">
      <alignment horizontal="center" vertical="top" wrapText="1"/>
    </xf>
    <xf numFmtId="0" fontId="15" fillId="5" borderId="3" xfId="0" applyFont="1" applyFill="1" applyBorder="1" applyAlignment="1">
      <alignment horizontal="left" vertical="top" wrapText="1"/>
    </xf>
    <xf numFmtId="0" fontId="15" fillId="5" borderId="3" xfId="0" applyFont="1" applyFill="1" applyBorder="1" applyAlignment="1">
      <alignment horizontal="left" vertical="center" wrapText="1"/>
    </xf>
    <xf numFmtId="0" fontId="16" fillId="5" borderId="0" xfId="0" applyFont="1" applyFill="1"/>
    <xf numFmtId="0" fontId="15" fillId="5" borderId="3" xfId="0" applyFont="1" applyFill="1" applyBorder="1" applyAlignment="1">
      <alignment horizontal="center" vertical="center" wrapText="1"/>
    </xf>
    <xf numFmtId="164" fontId="15" fillId="5" borderId="3" xfId="0" applyNumberFormat="1" applyFont="1" applyFill="1" applyBorder="1" applyAlignment="1">
      <alignment horizontal="center" vertical="center" wrapText="1"/>
    </xf>
    <xf numFmtId="0" fontId="15" fillId="5" borderId="4" xfId="0" applyFont="1" applyFill="1" applyBorder="1" applyAlignment="1">
      <alignment vertical="top" wrapText="1"/>
    </xf>
    <xf numFmtId="0" fontId="14" fillId="5" borderId="1" xfId="0" applyFont="1" applyFill="1" applyBorder="1" applyAlignment="1">
      <alignment wrapText="1"/>
    </xf>
    <xf numFmtId="0" fontId="14" fillId="5" borderId="1" xfId="0" applyFont="1" applyFill="1" applyBorder="1" applyAlignment="1">
      <alignment horizontal="left"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left"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3" fontId="14" fillId="3" borderId="1" xfId="0" applyNumberFormat="1" applyFont="1" applyFill="1" applyBorder="1" applyAlignment="1">
      <alignment horizontal="center" vertical="center" wrapText="1"/>
    </xf>
    <xf numFmtId="165" fontId="14" fillId="3" borderId="0" xfId="1" applyNumberFormat="1" applyFont="1" applyFill="1" applyAlignment="1">
      <alignment wrapText="1"/>
    </xf>
    <xf numFmtId="164" fontId="0" fillId="0" borderId="0" xfId="0" applyNumberFormat="1" applyAlignment="1">
      <alignment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3"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5"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6" xfId="0"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Medium9"/>
  <colors>
    <mruColors>
      <color rgb="FFFF6BE1"/>
      <color rgb="FF769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tabSelected="1" topLeftCell="A58" zoomScale="106" zoomScaleNormal="80" zoomScaleSheetLayoutView="100" zoomScalePageLayoutView="80" workbookViewId="0">
      <selection activeCell="E47" sqref="E47"/>
    </sheetView>
  </sheetViews>
  <sheetFormatPr baseColWidth="10" defaultColWidth="8.83203125" defaultRowHeight="15"/>
  <cols>
    <col min="1" max="1" width="6.5" style="2" customWidth="1"/>
    <col min="2" max="2" width="27.1640625" style="9" customWidth="1"/>
    <col min="3" max="3" width="36.5" style="24" customWidth="1"/>
    <col min="4" max="5" width="45.1640625" style="20" customWidth="1"/>
    <col min="6" max="6" width="23" style="12" customWidth="1"/>
    <col min="7" max="7" width="26.1640625" style="12" customWidth="1"/>
    <col min="8" max="8" width="17" style="12" customWidth="1"/>
    <col min="9" max="10" width="19" style="15" customWidth="1"/>
    <col min="11" max="11" width="33.6640625" style="12" customWidth="1"/>
    <col min="12" max="12" width="36.1640625" style="2" customWidth="1"/>
    <col min="13" max="14" width="11.6640625" style="2" bestFit="1" customWidth="1"/>
    <col min="15" max="16384" width="8.83203125" style="2"/>
  </cols>
  <sheetData>
    <row r="1" spans="1:12" ht="50.25" customHeight="1">
      <c r="A1" s="86" t="s">
        <v>177</v>
      </c>
      <c r="B1" s="86"/>
      <c r="C1" s="86"/>
      <c r="D1" s="86"/>
      <c r="E1" s="86"/>
      <c r="F1" s="86"/>
      <c r="G1" s="86"/>
      <c r="H1" s="86"/>
      <c r="I1" s="86"/>
      <c r="J1" s="86"/>
      <c r="K1" s="86"/>
      <c r="L1" s="86"/>
    </row>
    <row r="2" spans="1:12" ht="47.25" customHeight="1">
      <c r="A2" s="78" t="s">
        <v>12</v>
      </c>
      <c r="B2" s="78"/>
      <c r="C2" s="78" t="s">
        <v>0</v>
      </c>
      <c r="D2" s="78" t="s">
        <v>1</v>
      </c>
      <c r="E2" s="82" t="s">
        <v>187</v>
      </c>
      <c r="F2" s="78" t="s">
        <v>2</v>
      </c>
      <c r="G2" s="78" t="s">
        <v>3</v>
      </c>
      <c r="H2" s="78" t="s">
        <v>183</v>
      </c>
      <c r="I2" s="77" t="s">
        <v>40</v>
      </c>
      <c r="J2" s="84" t="s">
        <v>188</v>
      </c>
      <c r="K2" s="78" t="s">
        <v>4</v>
      </c>
      <c r="L2" s="78" t="s">
        <v>5</v>
      </c>
    </row>
    <row r="3" spans="1:12" ht="15.75" customHeight="1">
      <c r="A3" s="78"/>
      <c r="B3" s="78"/>
      <c r="C3" s="78"/>
      <c r="D3" s="78"/>
      <c r="E3" s="83"/>
      <c r="F3" s="78"/>
      <c r="G3" s="78"/>
      <c r="H3" s="78"/>
      <c r="I3" s="77"/>
      <c r="J3" s="85"/>
      <c r="K3" s="78"/>
      <c r="L3" s="78"/>
    </row>
    <row r="4" spans="1:12" ht="32.25" customHeight="1">
      <c r="A4" s="79" t="s">
        <v>6</v>
      </c>
      <c r="B4" s="80"/>
      <c r="C4" s="80"/>
      <c r="D4" s="80"/>
      <c r="E4" s="80"/>
      <c r="F4" s="80"/>
      <c r="G4" s="80"/>
      <c r="H4" s="80"/>
      <c r="I4" s="80"/>
      <c r="J4" s="80"/>
      <c r="K4" s="81"/>
      <c r="L4" s="22"/>
    </row>
    <row r="5" spans="1:12" ht="90">
      <c r="A5" s="75">
        <v>1.1000000000000001</v>
      </c>
      <c r="B5" s="76" t="s">
        <v>149</v>
      </c>
      <c r="C5" s="21" t="s">
        <v>48</v>
      </c>
      <c r="D5" s="21" t="s">
        <v>174</v>
      </c>
      <c r="E5" s="31" t="s">
        <v>224</v>
      </c>
      <c r="F5" s="10" t="s">
        <v>37</v>
      </c>
      <c r="G5" s="10" t="s">
        <v>13</v>
      </c>
      <c r="H5" s="10" t="s">
        <v>180</v>
      </c>
      <c r="I5" s="7">
        <v>47000000</v>
      </c>
      <c r="J5" s="7">
        <v>48480249</v>
      </c>
      <c r="K5" s="10" t="s">
        <v>7</v>
      </c>
      <c r="L5" s="5"/>
    </row>
    <row r="6" spans="1:12" ht="72">
      <c r="A6" s="75"/>
      <c r="B6" s="76"/>
      <c r="C6" s="17" t="s">
        <v>49</v>
      </c>
      <c r="D6" s="21" t="s">
        <v>116</v>
      </c>
      <c r="E6" s="31" t="s">
        <v>225</v>
      </c>
      <c r="F6" s="10" t="s">
        <v>37</v>
      </c>
      <c r="G6" s="10" t="s">
        <v>14</v>
      </c>
      <c r="H6" s="10" t="s">
        <v>180</v>
      </c>
      <c r="I6" s="7">
        <v>7000000</v>
      </c>
      <c r="J6" s="7">
        <v>7108100</v>
      </c>
      <c r="K6" s="10" t="s">
        <v>7</v>
      </c>
      <c r="L6" s="5"/>
    </row>
    <row r="7" spans="1:12" ht="108">
      <c r="A7" s="75"/>
      <c r="B7" s="76"/>
      <c r="C7" s="21" t="s">
        <v>50</v>
      </c>
      <c r="D7" s="21" t="s">
        <v>176</v>
      </c>
      <c r="E7" s="31" t="s">
        <v>237</v>
      </c>
      <c r="F7" s="10" t="s">
        <v>37</v>
      </c>
      <c r="G7" s="10" t="s">
        <v>13</v>
      </c>
      <c r="H7" s="10" t="s">
        <v>180</v>
      </c>
      <c r="I7" s="7">
        <v>7000000</v>
      </c>
      <c r="J7" s="7">
        <v>10960589</v>
      </c>
      <c r="K7" s="10" t="s">
        <v>7</v>
      </c>
      <c r="L7" s="5"/>
    </row>
    <row r="8" spans="1:12" ht="54">
      <c r="A8" s="75"/>
      <c r="B8" s="76"/>
      <c r="C8" s="21" t="s">
        <v>51</v>
      </c>
      <c r="D8" s="21" t="s">
        <v>114</v>
      </c>
      <c r="E8" s="31" t="s">
        <v>226</v>
      </c>
      <c r="F8" s="10" t="s">
        <v>37</v>
      </c>
      <c r="G8" s="10" t="s">
        <v>15</v>
      </c>
      <c r="H8" s="10" t="s">
        <v>180</v>
      </c>
      <c r="I8" s="7">
        <v>400000</v>
      </c>
      <c r="J8" s="7">
        <v>661024</v>
      </c>
      <c r="K8" s="10" t="s">
        <v>7</v>
      </c>
      <c r="L8" s="5"/>
    </row>
    <row r="9" spans="1:12" ht="72">
      <c r="A9" s="75"/>
      <c r="B9" s="76"/>
      <c r="C9" s="21" t="s">
        <v>52</v>
      </c>
      <c r="D9" s="21" t="s">
        <v>175</v>
      </c>
      <c r="E9" s="31" t="s">
        <v>227</v>
      </c>
      <c r="F9" s="10" t="s">
        <v>37</v>
      </c>
      <c r="G9" s="10" t="s">
        <v>13</v>
      </c>
      <c r="H9" s="10" t="s">
        <v>180</v>
      </c>
      <c r="I9" s="7">
        <v>5000000</v>
      </c>
      <c r="J9" s="7">
        <v>2950249</v>
      </c>
      <c r="K9" s="10" t="s">
        <v>7</v>
      </c>
      <c r="L9" s="5"/>
    </row>
    <row r="10" spans="1:12" ht="270">
      <c r="A10" s="75"/>
      <c r="B10" s="76"/>
      <c r="C10" s="21" t="s">
        <v>53</v>
      </c>
      <c r="D10" s="21" t="s">
        <v>117</v>
      </c>
      <c r="E10" s="31" t="s">
        <v>238</v>
      </c>
      <c r="F10" s="10" t="s">
        <v>37</v>
      </c>
      <c r="G10" s="10" t="s">
        <v>9</v>
      </c>
      <c r="H10" s="10" t="s">
        <v>180</v>
      </c>
      <c r="I10" s="7">
        <v>48000000</v>
      </c>
      <c r="J10" s="7">
        <v>41900000</v>
      </c>
      <c r="K10" s="10" t="s">
        <v>7</v>
      </c>
      <c r="L10" s="5"/>
    </row>
    <row r="11" spans="1:12" ht="85">
      <c r="A11" s="75"/>
      <c r="B11" s="76"/>
      <c r="C11" s="21" t="s">
        <v>54</v>
      </c>
      <c r="D11" s="21" t="s">
        <v>115</v>
      </c>
      <c r="E11" s="33" t="s">
        <v>239</v>
      </c>
      <c r="F11" s="10" t="s">
        <v>37</v>
      </c>
      <c r="G11" s="10" t="s">
        <v>10</v>
      </c>
      <c r="H11" s="10" t="s">
        <v>180</v>
      </c>
      <c r="I11" s="7">
        <v>6000000</v>
      </c>
      <c r="J11" s="7">
        <v>7881979</v>
      </c>
      <c r="K11" s="10" t="s">
        <v>7</v>
      </c>
      <c r="L11" s="5"/>
    </row>
    <row r="12" spans="1:12" ht="234">
      <c r="A12" s="75"/>
      <c r="B12" s="76"/>
      <c r="C12" s="21" t="s">
        <v>55</v>
      </c>
      <c r="D12" s="21" t="s">
        <v>118</v>
      </c>
      <c r="E12" s="31" t="s">
        <v>240</v>
      </c>
      <c r="F12" s="10" t="s">
        <v>37</v>
      </c>
      <c r="G12" s="10" t="s">
        <v>11</v>
      </c>
      <c r="H12" s="10" t="s">
        <v>180</v>
      </c>
      <c r="I12" s="7">
        <v>4870000</v>
      </c>
      <c r="J12" s="7">
        <v>2737331</v>
      </c>
      <c r="K12" s="10" t="s">
        <v>7</v>
      </c>
      <c r="L12" s="5"/>
    </row>
    <row r="13" spans="1:12" ht="216">
      <c r="A13" s="26">
        <v>1.2</v>
      </c>
      <c r="B13" s="25" t="s">
        <v>150</v>
      </c>
      <c r="C13" s="16" t="s">
        <v>41</v>
      </c>
      <c r="D13" s="21" t="s">
        <v>158</v>
      </c>
      <c r="E13" s="31" t="s">
        <v>241</v>
      </c>
      <c r="F13" s="10" t="s">
        <v>18</v>
      </c>
      <c r="G13" s="10" t="s">
        <v>42</v>
      </c>
      <c r="H13" s="10" t="s">
        <v>181</v>
      </c>
      <c r="I13" s="13">
        <v>32050000</v>
      </c>
      <c r="J13" s="13">
        <v>23690958.899999999</v>
      </c>
      <c r="K13" s="10" t="s">
        <v>7</v>
      </c>
      <c r="L13" s="5" t="s">
        <v>20</v>
      </c>
    </row>
    <row r="14" spans="1:12" ht="126">
      <c r="A14" s="75">
        <v>1.3</v>
      </c>
      <c r="B14" s="76" t="s">
        <v>151</v>
      </c>
      <c r="C14" s="21" t="s">
        <v>43</v>
      </c>
      <c r="D14" s="21" t="s">
        <v>184</v>
      </c>
      <c r="E14" s="31" t="s">
        <v>242</v>
      </c>
      <c r="F14" s="10" t="s">
        <v>18</v>
      </c>
      <c r="G14" s="10" t="s">
        <v>28</v>
      </c>
      <c r="H14" s="10" t="s">
        <v>181</v>
      </c>
      <c r="I14" s="7">
        <v>1500000</v>
      </c>
      <c r="J14" s="7">
        <v>1679375.8</v>
      </c>
      <c r="K14" s="10" t="s">
        <v>7</v>
      </c>
      <c r="L14" s="5" t="s">
        <v>20</v>
      </c>
    </row>
    <row r="15" spans="1:12" ht="54">
      <c r="A15" s="75"/>
      <c r="B15" s="76"/>
      <c r="C15" s="21" t="s">
        <v>21</v>
      </c>
      <c r="D15" s="21" t="s">
        <v>79</v>
      </c>
      <c r="E15" s="33" t="s">
        <v>228</v>
      </c>
      <c r="F15" s="10" t="s">
        <v>22</v>
      </c>
      <c r="G15" s="10" t="s">
        <v>28</v>
      </c>
      <c r="H15" s="10" t="s">
        <v>181</v>
      </c>
      <c r="I15" s="7">
        <v>450000</v>
      </c>
      <c r="J15" s="7">
        <v>598700</v>
      </c>
      <c r="K15" s="10" t="s">
        <v>7</v>
      </c>
      <c r="L15" s="5"/>
    </row>
    <row r="16" spans="1:12" ht="72">
      <c r="A16" s="75"/>
      <c r="B16" s="76"/>
      <c r="C16" s="21" t="s">
        <v>23</v>
      </c>
      <c r="D16" s="21" t="s">
        <v>81</v>
      </c>
      <c r="E16" s="34" t="s">
        <v>243</v>
      </c>
      <c r="F16" s="10" t="s">
        <v>22</v>
      </c>
      <c r="G16" s="10" t="s">
        <v>28</v>
      </c>
      <c r="H16" s="10" t="s">
        <v>181</v>
      </c>
      <c r="I16" s="7">
        <v>670000</v>
      </c>
      <c r="J16" s="7">
        <f>342700-114000</f>
        <v>228700</v>
      </c>
      <c r="K16" s="10" t="s">
        <v>7</v>
      </c>
      <c r="L16" s="5"/>
    </row>
    <row r="17" spans="1:12" ht="72">
      <c r="A17" s="75"/>
      <c r="B17" s="76"/>
      <c r="C17" s="21" t="s">
        <v>56</v>
      </c>
      <c r="D17" s="21" t="s">
        <v>82</v>
      </c>
      <c r="E17" s="34" t="s">
        <v>244</v>
      </c>
      <c r="F17" s="10" t="s">
        <v>22</v>
      </c>
      <c r="G17" s="10" t="s">
        <v>28</v>
      </c>
      <c r="H17" s="10" t="s">
        <v>181</v>
      </c>
      <c r="I17" s="7">
        <v>165000</v>
      </c>
      <c r="J17" s="7">
        <v>121731</v>
      </c>
      <c r="K17" s="10" t="s">
        <v>7</v>
      </c>
      <c r="L17" s="5"/>
    </row>
    <row r="18" spans="1:12" ht="72">
      <c r="A18" s="75"/>
      <c r="B18" s="76"/>
      <c r="C18" s="21" t="s">
        <v>83</v>
      </c>
      <c r="D18" s="21" t="s">
        <v>80</v>
      </c>
      <c r="E18" s="35" t="s">
        <v>229</v>
      </c>
      <c r="F18" s="10" t="s">
        <v>22</v>
      </c>
      <c r="G18" s="10" t="s">
        <v>28</v>
      </c>
      <c r="H18" s="10" t="s">
        <v>181</v>
      </c>
      <c r="I18" s="7">
        <v>300000</v>
      </c>
      <c r="J18" s="7">
        <v>413721</v>
      </c>
      <c r="K18" s="10" t="s">
        <v>7</v>
      </c>
      <c r="L18" s="5"/>
    </row>
    <row r="19" spans="1:12" ht="54">
      <c r="A19" s="75"/>
      <c r="B19" s="76"/>
      <c r="C19" s="21" t="s">
        <v>47</v>
      </c>
      <c r="D19" s="21" t="s">
        <v>84</v>
      </c>
      <c r="E19" s="36" t="s">
        <v>230</v>
      </c>
      <c r="F19" s="10" t="s">
        <v>22</v>
      </c>
      <c r="G19" s="10" t="s">
        <v>28</v>
      </c>
      <c r="H19" s="10" t="s">
        <v>181</v>
      </c>
      <c r="I19" s="7">
        <v>240000</v>
      </c>
      <c r="J19" s="7">
        <v>300000</v>
      </c>
      <c r="K19" s="10" t="s">
        <v>7</v>
      </c>
      <c r="L19" s="5"/>
    </row>
    <row r="20" spans="1:12" ht="18">
      <c r="A20" s="49"/>
      <c r="B20" s="50" t="s">
        <v>251</v>
      </c>
      <c r="C20" s="51"/>
      <c r="D20" s="51"/>
      <c r="E20" s="52"/>
      <c r="F20" s="53"/>
      <c r="G20" s="53"/>
      <c r="H20" s="53"/>
      <c r="I20" s="54">
        <f>SUM(I5:I19)</f>
        <v>160645000</v>
      </c>
      <c r="J20" s="54">
        <f>SUM(J5:J19)</f>
        <v>149712707.70000002</v>
      </c>
      <c r="K20" s="53"/>
      <c r="L20" s="55"/>
    </row>
    <row r="21" spans="1:12" ht="22">
      <c r="A21" s="87" t="s">
        <v>8</v>
      </c>
      <c r="B21" s="88"/>
      <c r="C21" s="88"/>
      <c r="D21" s="88"/>
      <c r="E21" s="88"/>
      <c r="F21" s="88"/>
      <c r="G21" s="88"/>
      <c r="H21" s="88"/>
      <c r="I21" s="88"/>
      <c r="J21" s="88"/>
      <c r="K21" s="88"/>
      <c r="L21" s="89"/>
    </row>
    <row r="22" spans="1:12" ht="90">
      <c r="A22" s="75">
        <v>2.1</v>
      </c>
      <c r="B22" s="76" t="s">
        <v>152</v>
      </c>
      <c r="C22" s="21" t="s">
        <v>132</v>
      </c>
      <c r="D22" s="21" t="s">
        <v>88</v>
      </c>
      <c r="E22" s="31" t="s">
        <v>245</v>
      </c>
      <c r="F22" s="10" t="s">
        <v>19</v>
      </c>
      <c r="G22" s="10" t="s">
        <v>89</v>
      </c>
      <c r="H22" s="10" t="s">
        <v>185</v>
      </c>
      <c r="I22" s="7">
        <v>100000</v>
      </c>
      <c r="J22" s="7">
        <v>100000</v>
      </c>
      <c r="K22" s="10" t="s">
        <v>7</v>
      </c>
      <c r="L22" s="5"/>
    </row>
    <row r="23" spans="1:12" ht="72">
      <c r="A23" s="75"/>
      <c r="B23" s="76"/>
      <c r="C23" s="21" t="s">
        <v>133</v>
      </c>
      <c r="D23" s="21" t="s">
        <v>90</v>
      </c>
      <c r="E23" s="31" t="s">
        <v>232</v>
      </c>
      <c r="F23" s="10" t="s">
        <v>19</v>
      </c>
      <c r="G23" s="10" t="s">
        <v>16</v>
      </c>
      <c r="H23" s="10" t="s">
        <v>185</v>
      </c>
      <c r="I23" s="7">
        <v>50000</v>
      </c>
      <c r="J23" s="7">
        <v>50000</v>
      </c>
      <c r="K23" s="10" t="s">
        <v>7</v>
      </c>
      <c r="L23" s="5"/>
    </row>
    <row r="24" spans="1:12" ht="124.75" customHeight="1">
      <c r="A24" s="75"/>
      <c r="B24" s="76"/>
      <c r="C24" s="21" t="s">
        <v>134</v>
      </c>
      <c r="D24" s="21" t="s">
        <v>96</v>
      </c>
      <c r="E24" s="21" t="s">
        <v>213</v>
      </c>
      <c r="F24" s="10" t="s">
        <v>26</v>
      </c>
      <c r="G24" s="10"/>
      <c r="H24" s="10" t="s">
        <v>181</v>
      </c>
      <c r="I24" s="7">
        <v>11115000</v>
      </c>
      <c r="J24" s="7">
        <v>8854197.5099999998</v>
      </c>
      <c r="K24" s="10" t="s">
        <v>7</v>
      </c>
      <c r="L24" s="5" t="s">
        <v>197</v>
      </c>
    </row>
    <row r="25" spans="1:12" ht="198" customHeight="1">
      <c r="A25" s="75"/>
      <c r="B25" s="76"/>
      <c r="C25" s="21" t="s">
        <v>135</v>
      </c>
      <c r="D25" s="21" t="s">
        <v>198</v>
      </c>
      <c r="E25" s="21" t="s">
        <v>199</v>
      </c>
      <c r="F25" s="10" t="s">
        <v>26</v>
      </c>
      <c r="G25" s="10" t="s">
        <v>97</v>
      </c>
      <c r="H25" s="10" t="s">
        <v>181</v>
      </c>
      <c r="I25" s="7">
        <v>224300</v>
      </c>
      <c r="J25" s="7"/>
      <c r="K25" s="10" t="s">
        <v>100</v>
      </c>
      <c r="L25" s="5" t="s">
        <v>200</v>
      </c>
    </row>
    <row r="26" spans="1:12" ht="126">
      <c r="A26" s="75"/>
      <c r="B26" s="76"/>
      <c r="C26" s="21" t="s">
        <v>173</v>
      </c>
      <c r="D26" s="21" t="s">
        <v>99</v>
      </c>
      <c r="E26" s="21" t="s">
        <v>201</v>
      </c>
      <c r="F26" s="10" t="s">
        <v>26</v>
      </c>
      <c r="G26" s="10" t="s">
        <v>98</v>
      </c>
      <c r="H26" s="10" t="s">
        <v>181</v>
      </c>
      <c r="I26" s="7">
        <v>1494900</v>
      </c>
      <c r="J26" s="7"/>
      <c r="K26" s="10" t="s">
        <v>100</v>
      </c>
      <c r="L26" s="5" t="s">
        <v>202</v>
      </c>
    </row>
    <row r="27" spans="1:12" s="3" customFormat="1" ht="144">
      <c r="A27" s="75"/>
      <c r="B27" s="76"/>
      <c r="C27" s="21" t="s">
        <v>138</v>
      </c>
      <c r="D27" s="21" t="s">
        <v>92</v>
      </c>
      <c r="E27" s="21" t="s">
        <v>212</v>
      </c>
      <c r="F27" s="10" t="s">
        <v>27</v>
      </c>
      <c r="G27" s="10"/>
      <c r="H27" s="10" t="s">
        <v>181</v>
      </c>
      <c r="I27" s="7">
        <v>8000000</v>
      </c>
      <c r="J27" s="7">
        <v>12559802</v>
      </c>
      <c r="K27" s="10" t="s">
        <v>7</v>
      </c>
      <c r="L27" s="5"/>
    </row>
    <row r="28" spans="1:12" ht="108">
      <c r="A28" s="75"/>
      <c r="B28" s="76"/>
      <c r="C28" s="21" t="s">
        <v>139</v>
      </c>
      <c r="D28" s="21" t="s">
        <v>85</v>
      </c>
      <c r="E28" s="21" t="s">
        <v>203</v>
      </c>
      <c r="F28" s="10" t="s">
        <v>29</v>
      </c>
      <c r="G28" s="10" t="s">
        <v>87</v>
      </c>
      <c r="H28" s="10" t="s">
        <v>181</v>
      </c>
      <c r="I28" s="7">
        <v>7760</v>
      </c>
      <c r="J28" s="7">
        <v>9665</v>
      </c>
      <c r="K28" s="10" t="s">
        <v>31</v>
      </c>
      <c r="L28" s="5"/>
    </row>
    <row r="29" spans="1:12" ht="127.25" customHeight="1">
      <c r="A29" s="75"/>
      <c r="B29" s="76"/>
      <c r="C29" s="21" t="s">
        <v>140</v>
      </c>
      <c r="D29" s="17" t="s">
        <v>101</v>
      </c>
      <c r="E29" s="17" t="s">
        <v>214</v>
      </c>
      <c r="F29" s="10" t="s">
        <v>44</v>
      </c>
      <c r="G29" s="10" t="s">
        <v>45</v>
      </c>
      <c r="H29" s="10" t="s">
        <v>181</v>
      </c>
      <c r="I29" s="7">
        <v>30000</v>
      </c>
      <c r="J29" s="7">
        <v>949298.68</v>
      </c>
      <c r="K29" s="10" t="s">
        <v>7</v>
      </c>
      <c r="L29" s="5" t="s">
        <v>189</v>
      </c>
    </row>
    <row r="30" spans="1:12" ht="72">
      <c r="A30" s="75"/>
      <c r="B30" s="76"/>
      <c r="C30" s="21" t="s">
        <v>141</v>
      </c>
      <c r="D30" s="21" t="s">
        <v>102</v>
      </c>
      <c r="E30" s="21" t="s">
        <v>190</v>
      </c>
      <c r="F30" s="10" t="s">
        <v>44</v>
      </c>
      <c r="G30" s="10" t="s">
        <v>46</v>
      </c>
      <c r="H30" s="10" t="s">
        <v>181</v>
      </c>
      <c r="I30" s="7">
        <v>48000</v>
      </c>
      <c r="J30" s="7">
        <v>72000</v>
      </c>
      <c r="K30" s="10" t="s">
        <v>7</v>
      </c>
      <c r="L30" s="5" t="s">
        <v>191</v>
      </c>
    </row>
    <row r="31" spans="1:12" ht="108">
      <c r="A31" s="75"/>
      <c r="B31" s="76"/>
      <c r="C31" s="21" t="s">
        <v>142</v>
      </c>
      <c r="D31" s="21" t="s">
        <v>103</v>
      </c>
      <c r="E31" s="21" t="s">
        <v>192</v>
      </c>
      <c r="F31" s="10" t="s">
        <v>44</v>
      </c>
      <c r="G31" s="10" t="s">
        <v>46</v>
      </c>
      <c r="H31" s="10" t="s">
        <v>181</v>
      </c>
      <c r="I31" s="7">
        <v>3000</v>
      </c>
      <c r="J31" s="7">
        <v>17600</v>
      </c>
      <c r="K31" s="10" t="s">
        <v>7</v>
      </c>
      <c r="L31" s="5"/>
    </row>
    <row r="32" spans="1:12" ht="108">
      <c r="A32" s="75"/>
      <c r="B32" s="76"/>
      <c r="C32" s="21" t="s">
        <v>143</v>
      </c>
      <c r="D32" s="17" t="s">
        <v>104</v>
      </c>
      <c r="E32" s="17" t="s">
        <v>215</v>
      </c>
      <c r="F32" s="10" t="s">
        <v>44</v>
      </c>
      <c r="G32" s="10" t="s">
        <v>46</v>
      </c>
      <c r="H32" s="10" t="s">
        <v>181</v>
      </c>
      <c r="I32" s="7">
        <v>15000</v>
      </c>
      <c r="J32" s="7">
        <v>0</v>
      </c>
      <c r="K32" s="10" t="s">
        <v>7</v>
      </c>
      <c r="L32" s="5" t="s">
        <v>193</v>
      </c>
    </row>
    <row r="33" spans="1:15" ht="72">
      <c r="A33" s="71">
        <v>2.2000000000000002</v>
      </c>
      <c r="B33" s="96" t="s">
        <v>153</v>
      </c>
      <c r="C33" s="21" t="s">
        <v>136</v>
      </c>
      <c r="D33" s="21" t="s">
        <v>91</v>
      </c>
      <c r="E33" s="21" t="s">
        <v>246</v>
      </c>
      <c r="F33" s="10" t="s">
        <v>19</v>
      </c>
      <c r="G33" s="10" t="s">
        <v>16</v>
      </c>
      <c r="H33" s="10" t="s">
        <v>181</v>
      </c>
      <c r="I33" s="7">
        <v>1200000</v>
      </c>
      <c r="J33" s="7">
        <v>131220</v>
      </c>
      <c r="K33" s="10" t="s">
        <v>7</v>
      </c>
      <c r="L33" s="6"/>
    </row>
    <row r="34" spans="1:15" ht="122" customHeight="1">
      <c r="A34" s="94"/>
      <c r="B34" s="95"/>
      <c r="C34" s="21" t="s">
        <v>178</v>
      </c>
      <c r="D34" s="21" t="s">
        <v>179</v>
      </c>
      <c r="E34" s="69" t="s">
        <v>194</v>
      </c>
      <c r="F34" s="69" t="s">
        <v>44</v>
      </c>
      <c r="G34" s="10" t="s">
        <v>247</v>
      </c>
      <c r="H34" s="69" t="s">
        <v>182</v>
      </c>
      <c r="I34" s="7">
        <v>26000000</v>
      </c>
      <c r="J34" s="7">
        <v>25041227.34</v>
      </c>
      <c r="K34" s="69" t="s">
        <v>120</v>
      </c>
      <c r="L34" s="71" t="s">
        <v>195</v>
      </c>
    </row>
    <row r="35" spans="1:15" ht="54">
      <c r="A35" s="94"/>
      <c r="B35" s="95"/>
      <c r="C35" s="32"/>
      <c r="D35" s="32"/>
      <c r="E35" s="70"/>
      <c r="F35" s="70"/>
      <c r="G35" s="10" t="s">
        <v>248</v>
      </c>
      <c r="H35" s="70"/>
      <c r="I35" s="7">
        <v>27266000</v>
      </c>
      <c r="J35" s="7">
        <v>30866230.609999999</v>
      </c>
      <c r="K35" s="70"/>
      <c r="L35" s="72"/>
    </row>
    <row r="36" spans="1:15" ht="72">
      <c r="A36" s="94"/>
      <c r="B36" s="95"/>
      <c r="C36" s="21" t="s">
        <v>196</v>
      </c>
      <c r="D36" s="18" t="s">
        <v>165</v>
      </c>
      <c r="E36" s="18" t="s">
        <v>249</v>
      </c>
      <c r="F36" s="10" t="s">
        <v>24</v>
      </c>
      <c r="G36" s="10" t="s">
        <v>25</v>
      </c>
      <c r="H36" s="10" t="s">
        <v>181</v>
      </c>
      <c r="I36" s="7">
        <v>50000000</v>
      </c>
      <c r="J36" s="7">
        <v>133000000</v>
      </c>
      <c r="K36" s="10" t="s">
        <v>159</v>
      </c>
      <c r="L36" s="6"/>
    </row>
    <row r="37" spans="1:15" ht="72">
      <c r="A37" s="94"/>
      <c r="B37" s="95"/>
      <c r="C37" s="21" t="s">
        <v>144</v>
      </c>
      <c r="D37" s="21" t="s">
        <v>93</v>
      </c>
      <c r="E37" s="21" t="s">
        <v>233</v>
      </c>
      <c r="F37" s="10" t="s">
        <v>24</v>
      </c>
      <c r="G37" s="10" t="s">
        <v>25</v>
      </c>
      <c r="H37" s="10" t="s">
        <v>181</v>
      </c>
      <c r="I37" s="7">
        <v>10000000</v>
      </c>
      <c r="J37" s="7">
        <v>9800000</v>
      </c>
      <c r="K37" s="10" t="s">
        <v>159</v>
      </c>
      <c r="L37" s="6"/>
    </row>
    <row r="38" spans="1:15" ht="108">
      <c r="A38" s="94"/>
      <c r="B38" s="95"/>
      <c r="C38" s="21" t="s">
        <v>145</v>
      </c>
      <c r="D38" s="21" t="s">
        <v>94</v>
      </c>
      <c r="E38" s="21" t="s">
        <v>234</v>
      </c>
      <c r="F38" s="10" t="s">
        <v>24</v>
      </c>
      <c r="G38" s="10" t="s">
        <v>25</v>
      </c>
      <c r="H38" s="10" t="s">
        <v>181</v>
      </c>
      <c r="I38" s="7">
        <v>5000000</v>
      </c>
      <c r="J38" s="7">
        <v>8300000</v>
      </c>
      <c r="K38" s="10" t="s">
        <v>159</v>
      </c>
      <c r="L38" s="6" t="s">
        <v>166</v>
      </c>
    </row>
    <row r="39" spans="1:15" ht="108">
      <c r="A39" s="94"/>
      <c r="B39" s="95"/>
      <c r="C39" s="21" t="s">
        <v>167</v>
      </c>
      <c r="D39" s="21" t="s">
        <v>95</v>
      </c>
      <c r="E39" s="21" t="s">
        <v>235</v>
      </c>
      <c r="F39" s="10" t="s">
        <v>24</v>
      </c>
      <c r="G39" s="10" t="s">
        <v>25</v>
      </c>
      <c r="H39" s="10" t="s">
        <v>181</v>
      </c>
      <c r="I39" s="7">
        <v>2000000</v>
      </c>
      <c r="J39" s="7">
        <v>2700000</v>
      </c>
      <c r="K39" s="10" t="s">
        <v>159</v>
      </c>
      <c r="L39" s="6" t="s">
        <v>166</v>
      </c>
    </row>
    <row r="40" spans="1:15" ht="108">
      <c r="A40" s="94"/>
      <c r="B40" s="95"/>
      <c r="C40" s="21" t="s">
        <v>168</v>
      </c>
      <c r="D40" s="21" t="s">
        <v>171</v>
      </c>
      <c r="E40" s="21" t="s">
        <v>236</v>
      </c>
      <c r="F40" s="10" t="s">
        <v>24</v>
      </c>
      <c r="G40" s="10" t="s">
        <v>25</v>
      </c>
      <c r="H40" s="10" t="s">
        <v>181</v>
      </c>
      <c r="I40" s="7">
        <v>12000000</v>
      </c>
      <c r="J40" s="7">
        <v>10100000</v>
      </c>
      <c r="K40" s="10" t="s">
        <v>159</v>
      </c>
      <c r="L40" s="6" t="s">
        <v>166</v>
      </c>
    </row>
    <row r="41" spans="1:15" ht="65" customHeight="1">
      <c r="A41" s="94"/>
      <c r="B41" s="95"/>
      <c r="C41" s="69" t="s">
        <v>146</v>
      </c>
      <c r="D41" s="69" t="s">
        <v>121</v>
      </c>
      <c r="E41" s="73" t="s">
        <v>231</v>
      </c>
      <c r="F41" s="69" t="s">
        <v>28</v>
      </c>
      <c r="G41" s="69" t="s">
        <v>30</v>
      </c>
      <c r="H41" s="69" t="s">
        <v>181</v>
      </c>
      <c r="I41" s="7">
        <v>35310000</v>
      </c>
      <c r="J41" s="38"/>
      <c r="K41" s="69" t="s">
        <v>17</v>
      </c>
      <c r="L41" s="71"/>
    </row>
    <row r="42" spans="1:15" ht="72" customHeight="1">
      <c r="A42" s="94"/>
      <c r="B42" s="95"/>
      <c r="C42" s="70"/>
      <c r="D42" s="70"/>
      <c r="E42" s="74"/>
      <c r="F42" s="70"/>
      <c r="G42" s="70"/>
      <c r="H42" s="70"/>
      <c r="I42" s="7">
        <v>20000000</v>
      </c>
      <c r="J42" s="37"/>
      <c r="K42" s="70"/>
      <c r="L42" s="72"/>
    </row>
    <row r="43" spans="1:15" ht="253.75" customHeight="1">
      <c r="A43" s="94"/>
      <c r="B43" s="95"/>
      <c r="C43" s="21" t="s">
        <v>147</v>
      </c>
      <c r="D43" s="21" t="s">
        <v>154</v>
      </c>
      <c r="E43" s="21" t="s">
        <v>204</v>
      </c>
      <c r="F43" s="10" t="s">
        <v>29</v>
      </c>
      <c r="G43" s="10" t="s">
        <v>160</v>
      </c>
      <c r="H43" s="10" t="s">
        <v>181</v>
      </c>
      <c r="I43" s="7">
        <v>1110600</v>
      </c>
      <c r="J43" s="7">
        <v>2905230.11</v>
      </c>
      <c r="K43" s="10" t="s">
        <v>105</v>
      </c>
      <c r="L43" s="6"/>
    </row>
    <row r="44" spans="1:15" ht="234">
      <c r="A44" s="94"/>
      <c r="B44" s="95"/>
      <c r="C44" s="21" t="s">
        <v>57</v>
      </c>
      <c r="D44" s="21" t="s">
        <v>206</v>
      </c>
      <c r="E44" s="17" t="s">
        <v>205</v>
      </c>
      <c r="F44" s="10" t="s">
        <v>29</v>
      </c>
      <c r="G44" s="10" t="s">
        <v>106</v>
      </c>
      <c r="H44" s="10" t="s">
        <v>181</v>
      </c>
      <c r="I44" s="7">
        <v>134900</v>
      </c>
      <c r="J44" s="7">
        <v>271044</v>
      </c>
      <c r="K44" s="10" t="s">
        <v>107</v>
      </c>
      <c r="L44" s="6"/>
    </row>
    <row r="45" spans="1:15" ht="130.75" customHeight="1">
      <c r="A45" s="94"/>
      <c r="B45" s="95"/>
      <c r="C45" s="21" t="s">
        <v>58</v>
      </c>
      <c r="D45" s="21" t="s">
        <v>108</v>
      </c>
      <c r="E45" s="21" t="s">
        <v>207</v>
      </c>
      <c r="F45" s="10" t="s">
        <v>29</v>
      </c>
      <c r="G45" s="10" t="s">
        <v>161</v>
      </c>
      <c r="H45" s="10" t="s">
        <v>181</v>
      </c>
      <c r="I45" s="61">
        <v>315605</v>
      </c>
      <c r="J45" s="61">
        <v>315605</v>
      </c>
      <c r="K45" s="10" t="s">
        <v>137</v>
      </c>
      <c r="L45" s="6" t="s">
        <v>208</v>
      </c>
      <c r="M45" s="40">
        <v>9000</v>
      </c>
      <c r="N45" s="41">
        <v>10677</v>
      </c>
      <c r="O45" s="42" t="s">
        <v>250</v>
      </c>
    </row>
    <row r="46" spans="1:15" ht="162">
      <c r="A46" s="94"/>
      <c r="B46" s="95"/>
      <c r="C46" s="21" t="s">
        <v>109</v>
      </c>
      <c r="D46" s="21" t="s">
        <v>155</v>
      </c>
      <c r="E46" s="21" t="s">
        <v>209</v>
      </c>
      <c r="F46" s="10" t="s">
        <v>32</v>
      </c>
      <c r="G46" s="10" t="s">
        <v>61</v>
      </c>
      <c r="H46" s="10" t="s">
        <v>181</v>
      </c>
      <c r="I46" s="7">
        <v>100000</v>
      </c>
      <c r="J46" s="7">
        <v>108144</v>
      </c>
      <c r="K46" s="10" t="s">
        <v>33</v>
      </c>
      <c r="L46" s="4" t="s">
        <v>62</v>
      </c>
    </row>
    <row r="47" spans="1:15" ht="144">
      <c r="A47" s="94"/>
      <c r="B47" s="95"/>
      <c r="C47" s="21" t="s">
        <v>148</v>
      </c>
      <c r="D47" s="21" t="s">
        <v>119</v>
      </c>
      <c r="E47" s="29" t="s">
        <v>231</v>
      </c>
      <c r="F47" s="10" t="s">
        <v>73</v>
      </c>
      <c r="G47" s="10" t="s">
        <v>74</v>
      </c>
      <c r="H47" s="10" t="s">
        <v>186</v>
      </c>
      <c r="I47" s="7">
        <v>73000</v>
      </c>
      <c r="J47" s="39"/>
      <c r="K47" s="10" t="s">
        <v>7</v>
      </c>
      <c r="L47" s="4"/>
    </row>
    <row r="48" spans="1:15" ht="126">
      <c r="A48" s="94">
        <v>2.2999999999999998</v>
      </c>
      <c r="B48" s="95" t="s">
        <v>156</v>
      </c>
      <c r="C48" s="21" t="s">
        <v>131</v>
      </c>
      <c r="D48" s="21" t="s">
        <v>110</v>
      </c>
      <c r="E48" s="21" t="s">
        <v>210</v>
      </c>
      <c r="F48" s="10" t="s">
        <v>34</v>
      </c>
      <c r="G48" s="10" t="s">
        <v>111</v>
      </c>
      <c r="H48" s="10" t="s">
        <v>181</v>
      </c>
      <c r="I48" s="7">
        <v>15000</v>
      </c>
      <c r="J48" s="7">
        <v>44260.3</v>
      </c>
      <c r="K48" s="10" t="s">
        <v>35</v>
      </c>
      <c r="L48" s="5"/>
    </row>
    <row r="49" spans="1:14" ht="126">
      <c r="A49" s="94"/>
      <c r="B49" s="95"/>
      <c r="C49" s="21" t="s">
        <v>172</v>
      </c>
      <c r="D49" s="21" t="s">
        <v>86</v>
      </c>
      <c r="E49" s="21" t="s">
        <v>211</v>
      </c>
      <c r="F49" s="10" t="s">
        <v>34</v>
      </c>
      <c r="G49" s="10" t="s">
        <v>112</v>
      </c>
      <c r="H49" s="10" t="s">
        <v>181</v>
      </c>
      <c r="I49" s="7">
        <v>25000</v>
      </c>
      <c r="J49" s="7"/>
      <c r="K49" s="10" t="s">
        <v>35</v>
      </c>
      <c r="L49" s="5"/>
    </row>
    <row r="50" spans="1:14" ht="18">
      <c r="A50" s="43"/>
      <c r="B50" s="44" t="s">
        <v>252</v>
      </c>
      <c r="C50" s="45"/>
      <c r="D50" s="45"/>
      <c r="E50" s="45"/>
      <c r="F50" s="46"/>
      <c r="G50" s="46"/>
      <c r="H50" s="46"/>
      <c r="I50" s="48">
        <f>SUM(I22:I49)</f>
        <v>211638065</v>
      </c>
      <c r="J50" s="48">
        <f>SUM(J22:J49)</f>
        <v>246195524.55000001</v>
      </c>
      <c r="K50" s="46"/>
      <c r="L50" s="47"/>
    </row>
    <row r="51" spans="1:14" ht="22">
      <c r="A51" s="79" t="s">
        <v>65</v>
      </c>
      <c r="B51" s="80"/>
      <c r="C51" s="80"/>
      <c r="D51" s="80"/>
      <c r="E51" s="80"/>
      <c r="F51" s="80"/>
      <c r="G51" s="80"/>
      <c r="H51" s="80"/>
      <c r="I51" s="80"/>
      <c r="J51" s="80"/>
      <c r="K51" s="80"/>
      <c r="L51" s="81"/>
    </row>
    <row r="52" spans="1:14" ht="162">
      <c r="A52" s="71">
        <v>3.1</v>
      </c>
      <c r="B52" s="96" t="s">
        <v>157</v>
      </c>
      <c r="C52" s="21" t="s">
        <v>59</v>
      </c>
      <c r="D52" s="21" t="s">
        <v>66</v>
      </c>
      <c r="E52" s="21" t="s">
        <v>217</v>
      </c>
      <c r="F52" s="10" t="s">
        <v>75</v>
      </c>
      <c r="G52" s="10" t="s">
        <v>60</v>
      </c>
      <c r="H52" s="10" t="s">
        <v>181</v>
      </c>
      <c r="I52" s="7">
        <v>20000</v>
      </c>
      <c r="J52" s="28"/>
      <c r="K52" s="10" t="s">
        <v>113</v>
      </c>
      <c r="L52" s="5" t="s">
        <v>216</v>
      </c>
    </row>
    <row r="53" spans="1:14" ht="144">
      <c r="A53" s="72"/>
      <c r="B53" s="95"/>
      <c r="C53" s="16" t="s">
        <v>126</v>
      </c>
      <c r="D53" s="16" t="s">
        <v>122</v>
      </c>
      <c r="E53" s="16" t="s">
        <v>223</v>
      </c>
      <c r="F53" s="10" t="s">
        <v>75</v>
      </c>
      <c r="G53" s="30" t="s">
        <v>127</v>
      </c>
      <c r="H53" s="10" t="s">
        <v>181</v>
      </c>
      <c r="I53" s="7">
        <v>100000</v>
      </c>
      <c r="J53" s="13">
        <v>310000</v>
      </c>
      <c r="K53" s="30" t="s">
        <v>128</v>
      </c>
      <c r="L53" s="27"/>
      <c r="M53" s="68">
        <f>I52+I53</f>
        <v>120000</v>
      </c>
      <c r="N53" s="2">
        <f>J53*100/M53</f>
        <v>258.33333333333331</v>
      </c>
    </row>
    <row r="54" spans="1:14" ht="234">
      <c r="A54" s="94">
        <v>3.2</v>
      </c>
      <c r="B54" s="92" t="s">
        <v>77</v>
      </c>
      <c r="C54" s="98" t="s">
        <v>70</v>
      </c>
      <c r="D54" s="21" t="s">
        <v>123</v>
      </c>
      <c r="E54" s="21" t="s">
        <v>218</v>
      </c>
      <c r="F54" s="10" t="s">
        <v>169</v>
      </c>
      <c r="G54" s="10" t="s">
        <v>170</v>
      </c>
      <c r="H54" s="10" t="s">
        <v>181</v>
      </c>
      <c r="I54" s="7">
        <v>50000</v>
      </c>
      <c r="J54" s="28"/>
      <c r="K54" s="10" t="s">
        <v>124</v>
      </c>
      <c r="L54" s="10"/>
      <c r="N54" s="2">
        <f>J53/M53</f>
        <v>2.5833333333333335</v>
      </c>
    </row>
    <row r="55" spans="1:14" ht="126">
      <c r="A55" s="94"/>
      <c r="B55" s="97"/>
      <c r="C55" s="98"/>
      <c r="D55" s="21" t="s">
        <v>67</v>
      </c>
      <c r="E55" s="21" t="s">
        <v>219</v>
      </c>
      <c r="F55" s="10" t="s">
        <v>76</v>
      </c>
      <c r="G55" s="10" t="s">
        <v>162</v>
      </c>
      <c r="H55" s="10" t="s">
        <v>181</v>
      </c>
      <c r="I55" s="7">
        <v>100000</v>
      </c>
      <c r="J55" s="28"/>
      <c r="K55" s="10" t="s">
        <v>64</v>
      </c>
      <c r="L55" s="10"/>
    </row>
    <row r="56" spans="1:14" ht="144">
      <c r="A56" s="72"/>
      <c r="B56" s="93"/>
      <c r="C56" s="21" t="s">
        <v>71</v>
      </c>
      <c r="D56" s="21" t="s">
        <v>38</v>
      </c>
      <c r="E56" s="21" t="s">
        <v>220</v>
      </c>
      <c r="F56" s="10" t="s">
        <v>36</v>
      </c>
      <c r="G56" s="10" t="s">
        <v>63</v>
      </c>
      <c r="H56" s="10" t="s">
        <v>181</v>
      </c>
      <c r="I56" s="7">
        <v>60000</v>
      </c>
      <c r="J56" s="7">
        <v>60000</v>
      </c>
      <c r="K56" s="10" t="s">
        <v>72</v>
      </c>
      <c r="L56" s="10"/>
    </row>
    <row r="57" spans="1:14" ht="180">
      <c r="A57" s="90">
        <v>3.3</v>
      </c>
      <c r="B57" s="92" t="s">
        <v>78</v>
      </c>
      <c r="C57" s="21" t="s">
        <v>129</v>
      </c>
      <c r="D57" s="21" t="s">
        <v>69</v>
      </c>
      <c r="E57" s="21" t="s">
        <v>221</v>
      </c>
      <c r="F57" s="10" t="s">
        <v>76</v>
      </c>
      <c r="G57" s="10" t="s">
        <v>68</v>
      </c>
      <c r="H57" s="10" t="s">
        <v>181</v>
      </c>
      <c r="I57" s="7">
        <v>50000</v>
      </c>
      <c r="J57" s="7">
        <v>339886.75</v>
      </c>
      <c r="K57" s="10" t="s">
        <v>125</v>
      </c>
      <c r="L57" s="10"/>
      <c r="M57" s="2">
        <f>J57/100000</f>
        <v>3.3988675000000002</v>
      </c>
    </row>
    <row r="58" spans="1:14" ht="126">
      <c r="A58" s="91"/>
      <c r="B58" s="93"/>
      <c r="C58" s="21" t="s">
        <v>130</v>
      </c>
      <c r="D58" s="21" t="s">
        <v>164</v>
      </c>
      <c r="E58" s="21" t="s">
        <v>222</v>
      </c>
      <c r="F58" s="10" t="s">
        <v>76</v>
      </c>
      <c r="G58" s="10" t="s">
        <v>163</v>
      </c>
      <c r="H58" s="10" t="s">
        <v>181</v>
      </c>
      <c r="I58" s="7">
        <v>50000</v>
      </c>
      <c r="J58" s="28"/>
      <c r="K58" s="10" t="s">
        <v>39</v>
      </c>
      <c r="L58" s="10"/>
    </row>
    <row r="59" spans="1:14">
      <c r="A59" s="56"/>
      <c r="B59" s="57" t="s">
        <v>253</v>
      </c>
      <c r="C59" s="58"/>
      <c r="D59" s="58"/>
      <c r="E59" s="58"/>
      <c r="F59" s="59"/>
      <c r="G59" s="59"/>
      <c r="H59" s="59"/>
      <c r="I59" s="60">
        <f>SUM(I52:I58)</f>
        <v>430000</v>
      </c>
      <c r="J59" s="60">
        <f>SUM(J52:J58)</f>
        <v>709886.75</v>
      </c>
      <c r="K59" s="59"/>
      <c r="L59" s="56"/>
      <c r="M59" s="2" t="s">
        <v>255</v>
      </c>
      <c r="N59" s="2" t="s">
        <v>255</v>
      </c>
    </row>
    <row r="60" spans="1:14">
      <c r="A60" s="62"/>
      <c r="B60" s="63" t="s">
        <v>254</v>
      </c>
      <c r="C60" s="64"/>
      <c r="D60" s="64"/>
      <c r="E60" s="64"/>
      <c r="F60" s="65"/>
      <c r="G60" s="65"/>
      <c r="H60" s="65"/>
      <c r="I60" s="66">
        <f>I59+I50+I20</f>
        <v>372713065</v>
      </c>
      <c r="J60" s="66">
        <f>J59+J50+J20</f>
        <v>396618119</v>
      </c>
      <c r="K60" s="65"/>
      <c r="L60" s="62"/>
      <c r="M60" s="67">
        <v>9000</v>
      </c>
      <c r="N60" s="67">
        <v>10677</v>
      </c>
    </row>
    <row r="61" spans="1:14">
      <c r="A61" s="1"/>
      <c r="B61" s="8"/>
      <c r="C61" s="23"/>
      <c r="D61" s="19"/>
      <c r="E61" s="19"/>
      <c r="F61" s="11"/>
      <c r="G61" s="11"/>
      <c r="H61" s="11"/>
      <c r="I61" s="14"/>
      <c r="J61" s="14"/>
      <c r="K61" s="11"/>
      <c r="L61" s="1"/>
    </row>
    <row r="62" spans="1:14">
      <c r="A62" s="1"/>
      <c r="B62" s="8"/>
      <c r="C62" s="23"/>
      <c r="D62" s="19"/>
      <c r="E62" s="19"/>
      <c r="F62" s="11"/>
      <c r="G62" s="11"/>
      <c r="H62" s="11"/>
      <c r="I62" s="14"/>
      <c r="J62" s="14">
        <f>(J60-I60)*100/I60</f>
        <v>6.4137955561069475</v>
      </c>
      <c r="K62" s="11"/>
      <c r="L62" s="1"/>
    </row>
    <row r="63" spans="1:14">
      <c r="A63" s="1"/>
      <c r="B63" s="8"/>
      <c r="C63" s="23"/>
      <c r="D63" s="19"/>
      <c r="E63" s="19"/>
      <c r="F63" s="11"/>
      <c r="G63" s="11"/>
      <c r="H63" s="11"/>
      <c r="I63" s="14"/>
      <c r="J63" s="14"/>
      <c r="K63" s="11"/>
      <c r="L63" s="1"/>
    </row>
    <row r="64" spans="1:14">
      <c r="A64" s="1"/>
      <c r="B64" s="8"/>
      <c r="C64" s="23"/>
      <c r="D64" s="19"/>
      <c r="E64" s="19"/>
      <c r="F64" s="11"/>
      <c r="G64" s="11"/>
      <c r="H64" s="11"/>
      <c r="I64" s="14"/>
      <c r="J64" s="14"/>
      <c r="K64" s="11"/>
      <c r="L64" s="1"/>
    </row>
    <row r="65" spans="1:12">
      <c r="A65" s="1"/>
      <c r="B65" s="8"/>
      <c r="C65" s="23"/>
      <c r="D65" s="19"/>
      <c r="E65" s="19"/>
      <c r="F65" s="11"/>
      <c r="G65" s="11"/>
      <c r="H65" s="11"/>
      <c r="I65" s="14"/>
      <c r="J65" s="14"/>
      <c r="K65" s="11"/>
      <c r="L65" s="1"/>
    </row>
    <row r="66" spans="1:12">
      <c r="A66" s="1"/>
      <c r="B66" s="8"/>
      <c r="C66" s="23"/>
      <c r="D66" s="19"/>
      <c r="E66" s="19"/>
      <c r="F66" s="11"/>
      <c r="G66" s="11"/>
      <c r="H66" s="11"/>
      <c r="I66" s="14"/>
      <c r="J66" s="14"/>
      <c r="K66" s="11"/>
      <c r="L66" s="1"/>
    </row>
    <row r="67" spans="1:12">
      <c r="A67" s="1"/>
      <c r="B67" s="8"/>
      <c r="C67" s="23"/>
      <c r="D67" s="19"/>
      <c r="E67" s="19"/>
      <c r="F67" s="11"/>
      <c r="G67" s="11"/>
      <c r="H67" s="11"/>
      <c r="I67" s="14"/>
      <c r="J67" s="14"/>
      <c r="K67" s="11"/>
      <c r="L67" s="1"/>
    </row>
    <row r="68" spans="1:12">
      <c r="A68" s="1"/>
      <c r="B68" s="8"/>
      <c r="C68" s="23"/>
      <c r="D68" s="19"/>
      <c r="E68" s="19"/>
      <c r="F68" s="11"/>
      <c r="G68" s="11"/>
      <c r="H68" s="11"/>
      <c r="I68" s="14"/>
      <c r="J68" s="14"/>
      <c r="K68" s="11"/>
      <c r="L68" s="1"/>
    </row>
    <row r="69" spans="1:12">
      <c r="A69" s="1"/>
      <c r="B69" s="8"/>
      <c r="C69" s="23"/>
      <c r="D69" s="19"/>
      <c r="E69" s="19"/>
      <c r="F69" s="11"/>
      <c r="G69" s="11"/>
      <c r="H69" s="11"/>
      <c r="I69" s="14"/>
      <c r="J69" s="14"/>
      <c r="K69" s="11"/>
      <c r="L69" s="1"/>
    </row>
    <row r="70" spans="1:12">
      <c r="A70" s="1"/>
      <c r="B70" s="8"/>
      <c r="C70" s="23"/>
      <c r="D70" s="19"/>
      <c r="E70" s="19"/>
      <c r="F70" s="11"/>
      <c r="G70" s="11"/>
      <c r="H70" s="11"/>
      <c r="I70" s="14"/>
      <c r="J70" s="14"/>
      <c r="K70" s="11"/>
      <c r="L70" s="1"/>
    </row>
    <row r="71" spans="1:12">
      <c r="A71" s="1"/>
      <c r="B71" s="8"/>
      <c r="C71" s="23"/>
      <c r="D71" s="19"/>
      <c r="E71" s="19"/>
      <c r="F71" s="11"/>
      <c r="G71" s="11"/>
      <c r="H71" s="11"/>
      <c r="I71" s="14"/>
      <c r="J71" s="14"/>
      <c r="K71" s="11"/>
      <c r="L71" s="1"/>
    </row>
    <row r="72" spans="1:12">
      <c r="A72" s="1"/>
      <c r="B72" s="8"/>
      <c r="C72" s="23"/>
      <c r="D72" s="19"/>
      <c r="E72" s="19"/>
      <c r="F72" s="11"/>
      <c r="G72" s="11"/>
      <c r="H72" s="11"/>
      <c r="I72" s="14"/>
      <c r="J72" s="14"/>
      <c r="K72" s="11"/>
      <c r="L72" s="1"/>
    </row>
    <row r="73" spans="1:12">
      <c r="A73" s="1"/>
      <c r="B73" s="8"/>
      <c r="C73" s="23"/>
      <c r="D73" s="19"/>
      <c r="E73" s="19"/>
      <c r="F73" s="11"/>
      <c r="G73" s="11"/>
      <c r="H73" s="11"/>
      <c r="I73" s="14"/>
      <c r="J73" s="14"/>
      <c r="K73" s="11"/>
      <c r="L73" s="1"/>
    </row>
    <row r="74" spans="1:12">
      <c r="A74" s="1"/>
      <c r="B74" s="8"/>
      <c r="C74" s="23"/>
      <c r="D74" s="19"/>
      <c r="E74" s="19"/>
      <c r="F74" s="11"/>
      <c r="G74" s="11"/>
      <c r="H74" s="11"/>
      <c r="I74" s="14"/>
      <c r="J74" s="14"/>
      <c r="K74" s="11"/>
      <c r="L74" s="1"/>
    </row>
    <row r="75" spans="1:12">
      <c r="A75" s="1"/>
      <c r="B75" s="8"/>
      <c r="C75" s="23"/>
      <c r="D75" s="19"/>
      <c r="E75" s="19"/>
      <c r="F75" s="11"/>
      <c r="G75" s="11"/>
      <c r="H75" s="11"/>
      <c r="I75" s="14"/>
      <c r="J75" s="14"/>
      <c r="K75" s="11"/>
      <c r="L75" s="1"/>
    </row>
    <row r="76" spans="1:12">
      <c r="A76" s="1"/>
      <c r="B76" s="8"/>
      <c r="C76" s="23"/>
      <c r="D76" s="19"/>
      <c r="E76" s="19"/>
      <c r="F76" s="11"/>
      <c r="G76" s="11"/>
      <c r="H76" s="11"/>
      <c r="I76" s="14"/>
      <c r="J76" s="14"/>
      <c r="K76" s="11"/>
      <c r="L76" s="1"/>
    </row>
    <row r="77" spans="1:12">
      <c r="A77" s="1"/>
      <c r="B77" s="8"/>
      <c r="C77" s="23"/>
      <c r="D77" s="19"/>
      <c r="E77" s="19"/>
      <c r="F77" s="11"/>
      <c r="G77" s="11"/>
      <c r="H77" s="11"/>
      <c r="I77" s="14"/>
      <c r="J77" s="14"/>
      <c r="K77" s="11"/>
      <c r="L77" s="1"/>
    </row>
    <row r="78" spans="1:12">
      <c r="A78" s="1"/>
      <c r="B78" s="8"/>
      <c r="C78" s="23"/>
      <c r="D78" s="19"/>
      <c r="E78" s="19"/>
      <c r="F78" s="11"/>
      <c r="G78" s="11"/>
      <c r="H78" s="11"/>
      <c r="I78" s="14"/>
      <c r="J78" s="14"/>
      <c r="K78" s="11"/>
      <c r="L78" s="1"/>
    </row>
    <row r="79" spans="1:12">
      <c r="A79" s="1"/>
      <c r="B79" s="8"/>
      <c r="C79" s="23"/>
      <c r="D79" s="19"/>
      <c r="E79" s="19"/>
      <c r="F79" s="11"/>
      <c r="G79" s="11"/>
      <c r="H79" s="11"/>
      <c r="I79" s="14"/>
      <c r="J79" s="14"/>
      <c r="K79" s="11"/>
      <c r="L79" s="1"/>
    </row>
    <row r="80" spans="1:12">
      <c r="A80" s="1"/>
      <c r="B80" s="8"/>
      <c r="C80" s="23"/>
      <c r="D80" s="19"/>
      <c r="E80" s="19"/>
      <c r="F80" s="11"/>
      <c r="G80" s="11"/>
      <c r="H80" s="11"/>
      <c r="I80" s="14"/>
      <c r="J80" s="14"/>
      <c r="K80" s="11"/>
      <c r="L80" s="1"/>
    </row>
    <row r="81" spans="1:12">
      <c r="A81" s="1"/>
      <c r="B81" s="8"/>
      <c r="C81" s="23"/>
      <c r="D81" s="19"/>
      <c r="E81" s="19"/>
      <c r="F81" s="11"/>
      <c r="G81" s="11"/>
      <c r="H81" s="11"/>
      <c r="I81" s="14"/>
      <c r="J81" s="14"/>
      <c r="K81" s="11"/>
      <c r="L81" s="1"/>
    </row>
    <row r="82" spans="1:12">
      <c r="A82" s="1"/>
      <c r="B82" s="8"/>
      <c r="C82" s="23"/>
      <c r="D82" s="19"/>
      <c r="E82" s="19"/>
      <c r="F82" s="11"/>
      <c r="G82" s="11"/>
      <c r="H82" s="11"/>
      <c r="I82" s="14"/>
      <c r="J82" s="14"/>
      <c r="K82" s="11"/>
      <c r="L82" s="1"/>
    </row>
    <row r="83" spans="1:12">
      <c r="A83" s="1"/>
      <c r="B83" s="8"/>
      <c r="C83" s="23"/>
      <c r="D83" s="19"/>
      <c r="E83" s="19"/>
      <c r="F83" s="11"/>
      <c r="G83" s="11"/>
      <c r="H83" s="11"/>
      <c r="I83" s="14"/>
      <c r="J83" s="14"/>
      <c r="K83" s="11"/>
      <c r="L83" s="1"/>
    </row>
    <row r="84" spans="1:12">
      <c r="A84" s="1"/>
      <c r="B84" s="8"/>
      <c r="C84" s="23"/>
      <c r="D84" s="19"/>
      <c r="E84" s="19"/>
      <c r="F84" s="11"/>
      <c r="G84" s="11"/>
      <c r="H84" s="11"/>
      <c r="I84" s="14"/>
      <c r="J84" s="14"/>
      <c r="K84" s="11"/>
      <c r="L84" s="1"/>
    </row>
    <row r="85" spans="1:12">
      <c r="A85" s="1"/>
      <c r="B85" s="8"/>
      <c r="C85" s="23"/>
      <c r="D85" s="19"/>
      <c r="E85" s="19"/>
      <c r="F85" s="11"/>
      <c r="G85" s="11"/>
      <c r="H85" s="11"/>
      <c r="I85" s="14"/>
      <c r="J85" s="14"/>
      <c r="K85" s="11"/>
      <c r="L85" s="1"/>
    </row>
    <row r="86" spans="1:12">
      <c r="A86" s="1"/>
      <c r="B86" s="8"/>
      <c r="C86" s="23"/>
      <c r="D86" s="19"/>
      <c r="E86" s="19"/>
      <c r="F86" s="11"/>
      <c r="G86" s="11"/>
      <c r="H86" s="11"/>
      <c r="I86" s="14"/>
      <c r="J86" s="14"/>
      <c r="K86" s="11"/>
      <c r="L86" s="1"/>
    </row>
    <row r="87" spans="1:12">
      <c r="A87" s="1"/>
      <c r="B87" s="8"/>
      <c r="C87" s="23"/>
      <c r="D87" s="19"/>
      <c r="E87" s="19"/>
      <c r="F87" s="11"/>
      <c r="G87" s="11"/>
      <c r="H87" s="11"/>
      <c r="I87" s="14"/>
      <c r="J87" s="14"/>
      <c r="K87" s="11"/>
      <c r="L87" s="1"/>
    </row>
    <row r="88" spans="1:12">
      <c r="A88" s="1"/>
      <c r="B88" s="8"/>
      <c r="C88" s="23"/>
      <c r="D88" s="19"/>
      <c r="E88" s="19"/>
      <c r="F88" s="11"/>
      <c r="G88" s="11"/>
      <c r="H88" s="11"/>
      <c r="I88" s="14"/>
      <c r="J88" s="14"/>
      <c r="K88" s="11"/>
      <c r="L88" s="1"/>
    </row>
    <row r="89" spans="1:12">
      <c r="A89" s="1"/>
      <c r="B89" s="8"/>
      <c r="C89" s="23"/>
      <c r="D89" s="19"/>
      <c r="E89" s="19"/>
      <c r="F89" s="11"/>
      <c r="G89" s="11"/>
      <c r="H89" s="11"/>
      <c r="I89" s="14"/>
      <c r="J89" s="14"/>
      <c r="K89" s="11"/>
      <c r="L89" s="1"/>
    </row>
    <row r="90" spans="1:12">
      <c r="A90" s="1"/>
      <c r="B90" s="8"/>
      <c r="C90" s="23"/>
      <c r="D90" s="19"/>
      <c r="E90" s="19"/>
      <c r="F90" s="11"/>
      <c r="G90" s="11"/>
      <c r="H90" s="11"/>
      <c r="I90" s="14"/>
      <c r="J90" s="14"/>
      <c r="K90" s="11"/>
      <c r="L90" s="1"/>
    </row>
    <row r="91" spans="1:12">
      <c r="A91" s="1"/>
      <c r="B91" s="8"/>
      <c r="C91" s="23"/>
      <c r="D91" s="19"/>
      <c r="E91" s="19"/>
      <c r="F91" s="11"/>
      <c r="G91" s="11"/>
      <c r="H91" s="11"/>
      <c r="I91" s="14"/>
      <c r="J91" s="14"/>
      <c r="K91" s="11"/>
      <c r="L91" s="1"/>
    </row>
    <row r="92" spans="1:12">
      <c r="A92" s="1"/>
      <c r="B92" s="8"/>
      <c r="C92" s="23"/>
      <c r="D92" s="19"/>
      <c r="E92" s="19"/>
      <c r="F92" s="11"/>
      <c r="G92" s="11"/>
      <c r="H92" s="11"/>
      <c r="I92" s="14"/>
      <c r="J92" s="14"/>
      <c r="K92" s="11"/>
      <c r="L92" s="1"/>
    </row>
    <row r="93" spans="1:12">
      <c r="A93" s="1"/>
      <c r="B93" s="8"/>
      <c r="C93" s="23"/>
      <c r="D93" s="19"/>
      <c r="E93" s="19"/>
      <c r="F93" s="11"/>
      <c r="G93" s="11"/>
      <c r="H93" s="11"/>
      <c r="I93" s="14"/>
      <c r="J93" s="14"/>
      <c r="K93" s="11"/>
      <c r="L93" s="1"/>
    </row>
    <row r="94" spans="1:12">
      <c r="A94" s="1"/>
      <c r="B94" s="8"/>
      <c r="C94" s="23"/>
      <c r="D94" s="19"/>
      <c r="E94" s="19"/>
      <c r="F94" s="11"/>
      <c r="G94" s="11"/>
      <c r="H94" s="11"/>
      <c r="I94" s="14"/>
      <c r="J94" s="14"/>
      <c r="K94" s="11"/>
      <c r="L94" s="1"/>
    </row>
    <row r="95" spans="1:12">
      <c r="A95" s="1"/>
      <c r="B95" s="8"/>
      <c r="C95" s="23"/>
      <c r="D95" s="19"/>
      <c r="E95" s="19"/>
      <c r="F95" s="11"/>
      <c r="G95" s="11"/>
      <c r="H95" s="11"/>
      <c r="I95" s="14"/>
      <c r="J95" s="14"/>
      <c r="K95" s="11"/>
      <c r="L95" s="1"/>
    </row>
    <row r="96" spans="1:12">
      <c r="A96" s="1"/>
      <c r="B96" s="8"/>
      <c r="C96" s="23"/>
      <c r="D96" s="19"/>
      <c r="E96" s="19"/>
      <c r="F96" s="11"/>
      <c r="G96" s="11"/>
      <c r="H96" s="11"/>
      <c r="I96" s="14"/>
      <c r="J96" s="14"/>
      <c r="K96" s="11"/>
      <c r="L96" s="1"/>
    </row>
    <row r="97" spans="1:12">
      <c r="A97" s="1"/>
      <c r="B97" s="8"/>
      <c r="C97" s="23"/>
      <c r="D97" s="19"/>
      <c r="E97" s="19"/>
      <c r="F97" s="11"/>
      <c r="G97" s="11"/>
      <c r="H97" s="11"/>
      <c r="I97" s="14"/>
      <c r="J97" s="14"/>
      <c r="K97" s="11"/>
      <c r="L97" s="1"/>
    </row>
    <row r="98" spans="1:12">
      <c r="A98" s="1"/>
      <c r="B98" s="8"/>
      <c r="C98" s="23"/>
      <c r="D98" s="19"/>
      <c r="E98" s="19"/>
      <c r="F98" s="11"/>
      <c r="G98" s="11"/>
      <c r="H98" s="11"/>
      <c r="I98" s="14"/>
      <c r="J98" s="14"/>
      <c r="K98" s="11"/>
      <c r="L98" s="1"/>
    </row>
    <row r="99" spans="1:12">
      <c r="A99" s="1"/>
      <c r="B99" s="8"/>
      <c r="C99" s="23"/>
      <c r="D99" s="19"/>
      <c r="E99" s="19"/>
      <c r="F99" s="11"/>
      <c r="G99" s="11"/>
      <c r="H99" s="11"/>
      <c r="I99" s="14"/>
      <c r="J99" s="14"/>
      <c r="K99" s="11"/>
      <c r="L99" s="1"/>
    </row>
    <row r="100" spans="1:12">
      <c r="A100" s="1"/>
      <c r="B100" s="8"/>
      <c r="C100" s="23"/>
      <c r="D100" s="19"/>
      <c r="E100" s="19"/>
      <c r="F100" s="11"/>
      <c r="G100" s="11"/>
      <c r="H100" s="11"/>
      <c r="I100" s="14"/>
      <c r="J100" s="14"/>
      <c r="K100" s="11"/>
      <c r="L100" s="1"/>
    </row>
    <row r="101" spans="1:12">
      <c r="A101" s="1"/>
      <c r="B101" s="8"/>
      <c r="C101" s="23"/>
      <c r="D101" s="19"/>
      <c r="E101" s="19"/>
      <c r="F101" s="11"/>
      <c r="G101" s="11"/>
      <c r="H101" s="11"/>
      <c r="I101" s="14"/>
      <c r="J101" s="14"/>
      <c r="K101" s="11"/>
      <c r="L101" s="1"/>
    </row>
    <row r="102" spans="1:12">
      <c r="A102" s="1"/>
      <c r="B102" s="8"/>
      <c r="C102" s="23"/>
      <c r="D102" s="19"/>
      <c r="E102" s="19"/>
      <c r="F102" s="11"/>
      <c r="G102" s="11"/>
      <c r="H102" s="11"/>
      <c r="I102" s="14"/>
      <c r="J102" s="14"/>
      <c r="K102" s="11"/>
      <c r="L102" s="1"/>
    </row>
    <row r="103" spans="1:12">
      <c r="A103" s="1"/>
      <c r="B103" s="8"/>
      <c r="C103" s="23"/>
      <c r="D103" s="19"/>
      <c r="E103" s="19"/>
      <c r="F103" s="11"/>
      <c r="G103" s="11"/>
      <c r="H103" s="11"/>
      <c r="I103" s="14"/>
      <c r="J103" s="14"/>
      <c r="K103" s="11"/>
      <c r="L103" s="1"/>
    </row>
    <row r="104" spans="1:12">
      <c r="A104" s="1"/>
      <c r="B104" s="8"/>
      <c r="C104" s="23"/>
      <c r="D104" s="19"/>
      <c r="E104" s="19"/>
      <c r="F104" s="11"/>
      <c r="G104" s="11"/>
      <c r="H104" s="11"/>
      <c r="I104" s="14"/>
      <c r="J104" s="14"/>
      <c r="K104" s="11"/>
      <c r="L104" s="1"/>
    </row>
    <row r="105" spans="1:12">
      <c r="A105" s="1"/>
      <c r="B105" s="8"/>
      <c r="C105" s="23"/>
      <c r="D105" s="19"/>
      <c r="E105" s="19"/>
      <c r="F105" s="11"/>
      <c r="G105" s="11"/>
      <c r="H105" s="11"/>
      <c r="I105" s="14"/>
      <c r="J105" s="14"/>
      <c r="K105" s="11"/>
      <c r="L105" s="1"/>
    </row>
    <row r="106" spans="1:12">
      <c r="A106" s="1"/>
      <c r="B106" s="8"/>
      <c r="C106" s="23"/>
      <c r="D106" s="19"/>
      <c r="E106" s="19"/>
      <c r="F106" s="11"/>
      <c r="G106" s="11"/>
      <c r="H106" s="11"/>
      <c r="I106" s="14"/>
      <c r="J106" s="14"/>
      <c r="K106" s="11"/>
      <c r="L106" s="1"/>
    </row>
    <row r="107" spans="1:12">
      <c r="A107" s="1"/>
      <c r="B107" s="8"/>
      <c r="C107" s="23"/>
      <c r="D107" s="19"/>
      <c r="E107" s="19"/>
      <c r="F107" s="11"/>
      <c r="G107" s="11"/>
      <c r="H107" s="11"/>
      <c r="I107" s="14"/>
      <c r="J107" s="14"/>
      <c r="K107" s="11"/>
      <c r="L107" s="1"/>
    </row>
    <row r="108" spans="1:12">
      <c r="A108" s="1"/>
      <c r="B108" s="8"/>
      <c r="C108" s="23"/>
      <c r="D108" s="19"/>
      <c r="E108" s="19"/>
      <c r="F108" s="11"/>
      <c r="G108" s="11"/>
      <c r="H108" s="11"/>
      <c r="I108" s="14"/>
      <c r="J108" s="14"/>
      <c r="K108" s="11"/>
      <c r="L108" s="1"/>
    </row>
    <row r="109" spans="1:12">
      <c r="A109" s="1"/>
      <c r="B109" s="8"/>
      <c r="C109" s="23"/>
      <c r="D109" s="19"/>
      <c r="E109" s="19"/>
      <c r="F109" s="11"/>
      <c r="G109" s="11"/>
      <c r="H109" s="11"/>
      <c r="I109" s="14"/>
      <c r="J109" s="14"/>
      <c r="K109" s="11"/>
      <c r="L109" s="1"/>
    </row>
    <row r="110" spans="1:12">
      <c r="A110" s="1"/>
      <c r="B110" s="8"/>
      <c r="C110" s="23"/>
      <c r="D110" s="19"/>
      <c r="E110" s="19"/>
      <c r="F110" s="11"/>
      <c r="G110" s="11"/>
      <c r="H110" s="11"/>
      <c r="I110" s="14"/>
      <c r="J110" s="14"/>
      <c r="K110" s="11"/>
      <c r="L110" s="1"/>
    </row>
    <row r="111" spans="1:12">
      <c r="A111" s="1"/>
      <c r="B111" s="8"/>
      <c r="C111" s="23"/>
      <c r="D111" s="19"/>
      <c r="E111" s="19"/>
      <c r="F111" s="11"/>
      <c r="G111" s="11"/>
      <c r="H111" s="11"/>
      <c r="I111" s="14"/>
      <c r="J111" s="14"/>
      <c r="K111" s="11"/>
      <c r="L111" s="1"/>
    </row>
    <row r="112" spans="1:12">
      <c r="A112" s="1"/>
      <c r="B112" s="8"/>
      <c r="C112" s="23"/>
      <c r="D112" s="19"/>
      <c r="E112" s="19"/>
      <c r="F112" s="11"/>
      <c r="G112" s="11"/>
      <c r="H112" s="11"/>
      <c r="I112" s="14"/>
      <c r="J112" s="14"/>
      <c r="K112" s="11"/>
      <c r="L112" s="1"/>
    </row>
    <row r="113" spans="1:12">
      <c r="A113" s="1"/>
      <c r="B113" s="8"/>
      <c r="C113" s="23"/>
      <c r="D113" s="19"/>
      <c r="E113" s="19"/>
      <c r="F113" s="11"/>
      <c r="G113" s="11"/>
      <c r="H113" s="11"/>
      <c r="I113" s="14"/>
      <c r="J113" s="14"/>
      <c r="K113" s="11"/>
      <c r="L113" s="1"/>
    </row>
    <row r="114" spans="1:12">
      <c r="A114" s="1"/>
      <c r="B114" s="8"/>
      <c r="C114" s="23"/>
      <c r="D114" s="19"/>
      <c r="E114" s="19"/>
      <c r="F114" s="11"/>
      <c r="G114" s="11"/>
      <c r="H114" s="11"/>
      <c r="I114" s="14"/>
      <c r="J114" s="14"/>
      <c r="K114" s="11"/>
      <c r="L114" s="1"/>
    </row>
    <row r="115" spans="1:12">
      <c r="A115" s="1"/>
      <c r="B115" s="8"/>
      <c r="C115" s="23"/>
      <c r="D115" s="19"/>
      <c r="E115" s="19"/>
      <c r="F115" s="11"/>
      <c r="G115" s="11"/>
      <c r="H115" s="11"/>
      <c r="I115" s="14"/>
      <c r="J115" s="14"/>
      <c r="K115" s="11"/>
      <c r="L115" s="1"/>
    </row>
    <row r="116" spans="1:12">
      <c r="A116" s="1"/>
      <c r="B116" s="8"/>
      <c r="C116" s="23"/>
      <c r="D116" s="19"/>
      <c r="E116" s="19"/>
      <c r="F116" s="11"/>
      <c r="G116" s="11"/>
      <c r="H116" s="11"/>
      <c r="I116" s="14"/>
      <c r="J116" s="14"/>
      <c r="K116" s="11"/>
      <c r="L116" s="1"/>
    </row>
    <row r="117" spans="1:12">
      <c r="A117" s="1"/>
      <c r="B117" s="8"/>
      <c r="C117" s="23"/>
      <c r="D117" s="19"/>
      <c r="E117" s="19"/>
      <c r="F117" s="11"/>
      <c r="G117" s="11"/>
      <c r="H117" s="11"/>
      <c r="I117" s="14"/>
      <c r="J117" s="14"/>
      <c r="K117" s="11"/>
      <c r="L117" s="1"/>
    </row>
    <row r="118" spans="1:12">
      <c r="A118" s="1"/>
      <c r="B118" s="8"/>
      <c r="C118" s="23"/>
      <c r="D118" s="19"/>
      <c r="E118" s="19"/>
      <c r="F118" s="11"/>
      <c r="G118" s="11"/>
      <c r="H118" s="11"/>
      <c r="I118" s="14"/>
      <c r="J118" s="14"/>
      <c r="K118" s="11"/>
      <c r="L118" s="1"/>
    </row>
    <row r="119" spans="1:12">
      <c r="A119" s="1"/>
      <c r="B119" s="8"/>
      <c r="C119" s="23"/>
      <c r="D119" s="19"/>
      <c r="E119" s="19"/>
      <c r="F119" s="11"/>
      <c r="G119" s="11"/>
      <c r="H119" s="11"/>
      <c r="I119" s="14"/>
      <c r="J119" s="14"/>
      <c r="K119" s="11"/>
      <c r="L119" s="1"/>
    </row>
    <row r="120" spans="1:12">
      <c r="A120" s="1"/>
      <c r="B120" s="8"/>
      <c r="C120" s="23"/>
      <c r="D120" s="19"/>
      <c r="E120" s="19"/>
      <c r="F120" s="11"/>
      <c r="G120" s="11"/>
      <c r="H120" s="11"/>
      <c r="I120" s="14"/>
      <c r="J120" s="14"/>
      <c r="K120" s="11"/>
      <c r="L120" s="1"/>
    </row>
    <row r="121" spans="1:12">
      <c r="A121" s="1"/>
      <c r="B121" s="8"/>
      <c r="C121" s="23"/>
      <c r="D121" s="19"/>
      <c r="E121" s="19"/>
      <c r="F121" s="11"/>
      <c r="G121" s="11"/>
      <c r="H121" s="11"/>
      <c r="I121" s="14"/>
      <c r="J121" s="14"/>
      <c r="K121" s="11"/>
      <c r="L121" s="1"/>
    </row>
    <row r="122" spans="1:12">
      <c r="A122" s="1"/>
      <c r="B122" s="8"/>
      <c r="C122" s="23"/>
      <c r="D122" s="19"/>
      <c r="E122" s="19"/>
      <c r="F122" s="11"/>
      <c r="G122" s="11"/>
      <c r="H122" s="11"/>
      <c r="I122" s="14"/>
      <c r="J122" s="14"/>
      <c r="K122" s="11"/>
      <c r="L122" s="1"/>
    </row>
    <row r="123" spans="1:12">
      <c r="A123" s="1"/>
      <c r="B123" s="8"/>
      <c r="C123" s="23"/>
      <c r="D123" s="19"/>
      <c r="E123" s="19"/>
      <c r="F123" s="11"/>
      <c r="G123" s="11"/>
      <c r="H123" s="11"/>
      <c r="I123" s="14"/>
      <c r="J123" s="14"/>
      <c r="K123" s="11"/>
      <c r="L123" s="1"/>
    </row>
    <row r="124" spans="1:12">
      <c r="A124" s="1"/>
      <c r="B124" s="8"/>
      <c r="C124" s="23"/>
      <c r="D124" s="19"/>
      <c r="E124" s="19"/>
      <c r="F124" s="11"/>
      <c r="G124" s="11"/>
      <c r="H124" s="11"/>
      <c r="I124" s="14"/>
      <c r="J124" s="14"/>
      <c r="K124" s="11"/>
      <c r="L124" s="1"/>
    </row>
    <row r="125" spans="1:12">
      <c r="A125" s="1"/>
      <c r="B125" s="8"/>
      <c r="C125" s="23"/>
      <c r="D125" s="19"/>
      <c r="E125" s="19"/>
      <c r="F125" s="11"/>
      <c r="G125" s="11"/>
      <c r="H125" s="11"/>
      <c r="I125" s="14"/>
      <c r="J125" s="14"/>
      <c r="K125" s="11"/>
      <c r="L125" s="1"/>
    </row>
    <row r="126" spans="1:12">
      <c r="A126" s="1"/>
      <c r="B126" s="8"/>
      <c r="C126" s="23"/>
      <c r="D126" s="19"/>
      <c r="E126" s="19"/>
      <c r="F126" s="11"/>
      <c r="G126" s="11"/>
      <c r="H126" s="11"/>
      <c r="I126" s="14"/>
      <c r="J126" s="14"/>
      <c r="K126" s="11"/>
      <c r="L126" s="1"/>
    </row>
    <row r="127" spans="1:12">
      <c r="A127" s="1"/>
      <c r="B127" s="8"/>
      <c r="C127" s="23"/>
      <c r="D127" s="19"/>
      <c r="E127" s="19"/>
      <c r="F127" s="11"/>
      <c r="G127" s="11"/>
      <c r="H127" s="11"/>
      <c r="I127" s="14"/>
      <c r="J127" s="14"/>
      <c r="K127" s="11"/>
      <c r="L127" s="1"/>
    </row>
    <row r="128" spans="1:12">
      <c r="A128" s="1"/>
      <c r="B128" s="8"/>
      <c r="C128" s="23"/>
      <c r="D128" s="19"/>
      <c r="E128" s="19"/>
      <c r="F128" s="11"/>
      <c r="G128" s="11"/>
      <c r="H128" s="11"/>
      <c r="I128" s="14"/>
      <c r="J128" s="14"/>
      <c r="K128" s="11"/>
      <c r="L128" s="1"/>
    </row>
    <row r="129" spans="1:12">
      <c r="A129" s="1"/>
      <c r="B129" s="8"/>
      <c r="C129" s="23"/>
      <c r="D129" s="19"/>
      <c r="E129" s="19"/>
      <c r="F129" s="11"/>
      <c r="G129" s="11"/>
      <c r="H129" s="11"/>
      <c r="I129" s="14"/>
      <c r="J129" s="14"/>
      <c r="K129" s="11"/>
      <c r="L129" s="1"/>
    </row>
    <row r="130" spans="1:12">
      <c r="A130" s="1"/>
      <c r="B130" s="8"/>
      <c r="C130" s="23"/>
      <c r="D130" s="19"/>
      <c r="E130" s="19"/>
      <c r="F130" s="11"/>
      <c r="G130" s="11"/>
      <c r="H130" s="11"/>
      <c r="I130" s="14"/>
      <c r="J130" s="14"/>
      <c r="K130" s="11"/>
      <c r="L130" s="1"/>
    </row>
    <row r="131" spans="1:12">
      <c r="A131" s="1"/>
      <c r="B131" s="8"/>
      <c r="C131" s="23"/>
      <c r="D131" s="19"/>
      <c r="E131" s="19"/>
      <c r="F131" s="11"/>
      <c r="G131" s="11"/>
      <c r="H131" s="11"/>
      <c r="I131" s="14"/>
      <c r="J131" s="14"/>
      <c r="K131" s="11"/>
      <c r="L131" s="1"/>
    </row>
    <row r="132" spans="1:12">
      <c r="A132" s="1"/>
      <c r="B132" s="8"/>
      <c r="C132" s="23"/>
      <c r="D132" s="19"/>
      <c r="E132" s="19"/>
      <c r="F132" s="11"/>
      <c r="G132" s="11"/>
      <c r="H132" s="11"/>
      <c r="I132" s="14"/>
      <c r="J132" s="14"/>
      <c r="K132" s="11"/>
      <c r="L132" s="1"/>
    </row>
    <row r="133" spans="1:12">
      <c r="A133" s="1"/>
      <c r="B133" s="8"/>
      <c r="C133" s="23"/>
      <c r="D133" s="19"/>
      <c r="E133" s="19"/>
      <c r="F133" s="11"/>
      <c r="G133" s="11"/>
      <c r="H133" s="11"/>
      <c r="I133" s="14"/>
      <c r="J133" s="14"/>
      <c r="K133" s="11"/>
      <c r="L133" s="1"/>
    </row>
    <row r="134" spans="1:12">
      <c r="A134" s="1"/>
      <c r="B134" s="8"/>
      <c r="C134" s="23"/>
      <c r="D134" s="19"/>
      <c r="E134" s="19"/>
      <c r="F134" s="11"/>
      <c r="G134" s="11"/>
      <c r="H134" s="11"/>
      <c r="I134" s="14"/>
      <c r="J134" s="14"/>
      <c r="K134" s="11"/>
      <c r="L134" s="1"/>
    </row>
    <row r="135" spans="1:12">
      <c r="A135" s="1"/>
      <c r="B135" s="8"/>
      <c r="C135" s="23"/>
      <c r="D135" s="19"/>
      <c r="E135" s="19"/>
      <c r="F135" s="11"/>
      <c r="G135" s="11"/>
      <c r="H135" s="11"/>
      <c r="I135" s="14"/>
      <c r="J135" s="14"/>
      <c r="K135" s="11"/>
      <c r="L135" s="1"/>
    </row>
    <row r="136" spans="1:12">
      <c r="A136" s="1"/>
      <c r="B136" s="8"/>
      <c r="C136" s="23"/>
      <c r="D136" s="19"/>
      <c r="E136" s="19"/>
      <c r="F136" s="11"/>
      <c r="G136" s="11"/>
      <c r="H136" s="11"/>
      <c r="I136" s="14"/>
      <c r="J136" s="14"/>
      <c r="K136" s="11"/>
      <c r="L136" s="1"/>
    </row>
    <row r="137" spans="1:12">
      <c r="A137" s="1"/>
      <c r="B137" s="8"/>
      <c r="C137" s="23"/>
      <c r="D137" s="19"/>
      <c r="E137" s="19"/>
      <c r="F137" s="11"/>
      <c r="G137" s="11"/>
      <c r="H137" s="11"/>
      <c r="I137" s="14"/>
      <c r="J137" s="14"/>
      <c r="K137" s="11"/>
      <c r="L137" s="1"/>
    </row>
    <row r="138" spans="1:12">
      <c r="A138" s="1"/>
      <c r="B138" s="8"/>
      <c r="C138" s="23"/>
      <c r="D138" s="19"/>
      <c r="E138" s="19"/>
      <c r="F138" s="11"/>
      <c r="G138" s="11"/>
      <c r="H138" s="11"/>
      <c r="I138" s="14"/>
      <c r="J138" s="14"/>
      <c r="K138" s="11"/>
      <c r="L138" s="1"/>
    </row>
    <row r="139" spans="1:12">
      <c r="A139" s="1"/>
      <c r="B139" s="8"/>
      <c r="C139" s="23"/>
      <c r="D139" s="19"/>
      <c r="E139" s="19"/>
      <c r="F139" s="11"/>
      <c r="G139" s="11"/>
      <c r="H139" s="11"/>
      <c r="I139" s="14"/>
      <c r="J139" s="14"/>
      <c r="K139" s="11"/>
      <c r="L139" s="1"/>
    </row>
    <row r="140" spans="1:12">
      <c r="A140" s="1"/>
      <c r="B140" s="8"/>
      <c r="C140" s="23"/>
      <c r="D140" s="19"/>
      <c r="E140" s="19"/>
      <c r="F140" s="11"/>
      <c r="G140" s="11"/>
      <c r="H140" s="11"/>
      <c r="I140" s="14"/>
      <c r="J140" s="14"/>
      <c r="K140" s="11"/>
      <c r="L140" s="1"/>
    </row>
    <row r="141" spans="1:12">
      <c r="A141" s="1"/>
      <c r="B141" s="8"/>
      <c r="C141" s="23"/>
      <c r="D141" s="19"/>
      <c r="E141" s="19"/>
      <c r="F141" s="11"/>
      <c r="G141" s="11"/>
      <c r="H141" s="11"/>
      <c r="I141" s="14"/>
      <c r="J141" s="14"/>
      <c r="K141" s="11"/>
      <c r="L141" s="1"/>
    </row>
    <row r="142" spans="1:12">
      <c r="A142" s="1"/>
      <c r="B142" s="8"/>
      <c r="C142" s="23"/>
      <c r="D142" s="19"/>
      <c r="E142" s="19"/>
      <c r="F142" s="11"/>
      <c r="G142" s="11"/>
      <c r="H142" s="11"/>
      <c r="I142" s="14"/>
      <c r="J142" s="14"/>
      <c r="K142" s="11"/>
      <c r="L142" s="1"/>
    </row>
    <row r="143" spans="1:12">
      <c r="A143" s="1"/>
      <c r="B143" s="8"/>
      <c r="C143" s="23"/>
      <c r="D143" s="19"/>
      <c r="E143" s="19"/>
      <c r="F143" s="11"/>
      <c r="G143" s="11"/>
      <c r="H143" s="11"/>
      <c r="I143" s="14"/>
      <c r="J143" s="14"/>
      <c r="K143" s="11"/>
      <c r="L143" s="1"/>
    </row>
    <row r="144" spans="1:12">
      <c r="A144" s="1"/>
      <c r="B144" s="8"/>
      <c r="C144" s="23"/>
      <c r="D144" s="19"/>
      <c r="E144" s="19"/>
      <c r="F144" s="11"/>
      <c r="G144" s="11"/>
      <c r="H144" s="11"/>
      <c r="I144" s="14"/>
      <c r="J144" s="14"/>
      <c r="K144" s="11"/>
      <c r="L144" s="1"/>
    </row>
    <row r="145" spans="1:12">
      <c r="A145" s="1"/>
      <c r="B145" s="8"/>
      <c r="C145" s="23"/>
      <c r="D145" s="19"/>
      <c r="E145" s="19"/>
      <c r="F145" s="11"/>
      <c r="G145" s="11"/>
      <c r="H145" s="11"/>
      <c r="I145" s="14"/>
      <c r="J145" s="14"/>
      <c r="K145" s="11"/>
      <c r="L145" s="1"/>
    </row>
    <row r="146" spans="1:12">
      <c r="A146" s="1"/>
      <c r="B146" s="8"/>
      <c r="C146" s="23"/>
      <c r="D146" s="19"/>
      <c r="E146" s="19"/>
      <c r="F146" s="11"/>
      <c r="G146" s="11"/>
      <c r="H146" s="11"/>
      <c r="I146" s="14"/>
      <c r="J146" s="14"/>
      <c r="K146" s="11"/>
      <c r="L146" s="1"/>
    </row>
    <row r="147" spans="1:12">
      <c r="A147" s="1"/>
      <c r="B147" s="8"/>
      <c r="C147" s="23"/>
      <c r="D147" s="19"/>
      <c r="E147" s="19"/>
      <c r="F147" s="11"/>
      <c r="G147" s="11"/>
      <c r="H147" s="11"/>
      <c r="I147" s="14"/>
      <c r="J147" s="14"/>
      <c r="K147" s="11"/>
      <c r="L147" s="1"/>
    </row>
    <row r="148" spans="1:12">
      <c r="A148" s="1"/>
      <c r="B148" s="8"/>
      <c r="C148" s="23"/>
      <c r="D148" s="19"/>
      <c r="E148" s="19"/>
      <c r="F148" s="11"/>
      <c r="G148" s="11"/>
      <c r="H148" s="11"/>
      <c r="I148" s="14"/>
      <c r="J148" s="14"/>
      <c r="K148" s="11"/>
      <c r="L148" s="1"/>
    </row>
    <row r="149" spans="1:12">
      <c r="A149" s="1"/>
      <c r="B149" s="8"/>
      <c r="C149" s="23"/>
      <c r="D149" s="19"/>
      <c r="E149" s="19"/>
      <c r="F149" s="11"/>
      <c r="G149" s="11"/>
      <c r="H149" s="11"/>
      <c r="I149" s="14"/>
      <c r="J149" s="14"/>
      <c r="K149" s="11"/>
      <c r="L149" s="1"/>
    </row>
    <row r="150" spans="1:12">
      <c r="A150" s="1"/>
      <c r="B150" s="8"/>
      <c r="C150" s="23"/>
      <c r="D150" s="19"/>
      <c r="E150" s="19"/>
      <c r="F150" s="11"/>
      <c r="G150" s="11"/>
      <c r="H150" s="11"/>
      <c r="I150" s="14"/>
      <c r="J150" s="14"/>
      <c r="K150" s="11"/>
      <c r="L150" s="1"/>
    </row>
    <row r="151" spans="1:12">
      <c r="A151" s="1"/>
      <c r="B151" s="8"/>
      <c r="C151" s="23"/>
      <c r="D151" s="19"/>
      <c r="E151" s="19"/>
      <c r="F151" s="11"/>
      <c r="G151" s="11"/>
      <c r="H151" s="11"/>
      <c r="I151" s="14"/>
      <c r="J151" s="14"/>
      <c r="K151" s="11"/>
      <c r="L151" s="1"/>
    </row>
    <row r="152" spans="1:12">
      <c r="A152" s="1"/>
      <c r="B152" s="8"/>
      <c r="C152" s="23"/>
      <c r="D152" s="19"/>
      <c r="E152" s="19"/>
      <c r="F152" s="11"/>
      <c r="G152" s="11"/>
      <c r="H152" s="11"/>
      <c r="I152" s="14"/>
      <c r="J152" s="14"/>
      <c r="K152" s="11"/>
      <c r="L152" s="1"/>
    </row>
    <row r="153" spans="1:12">
      <c r="A153" s="1"/>
      <c r="B153" s="8"/>
      <c r="C153" s="23"/>
      <c r="D153" s="19"/>
      <c r="E153" s="19"/>
      <c r="F153" s="11"/>
      <c r="G153" s="11"/>
      <c r="H153" s="11"/>
      <c r="I153" s="14"/>
      <c r="J153" s="14"/>
      <c r="K153" s="11"/>
      <c r="L153" s="1"/>
    </row>
    <row r="154" spans="1:12">
      <c r="A154" s="1"/>
      <c r="B154" s="8"/>
      <c r="C154" s="23"/>
      <c r="D154" s="19"/>
      <c r="E154" s="19"/>
      <c r="F154" s="11"/>
      <c r="G154" s="11"/>
      <c r="H154" s="11"/>
      <c r="I154" s="14"/>
      <c r="J154" s="14"/>
      <c r="K154" s="11"/>
      <c r="L154" s="1"/>
    </row>
    <row r="155" spans="1:12">
      <c r="A155" s="1"/>
      <c r="B155" s="8"/>
      <c r="C155" s="23"/>
      <c r="D155" s="19"/>
      <c r="E155" s="19"/>
      <c r="F155" s="11"/>
      <c r="G155" s="11"/>
      <c r="H155" s="11"/>
      <c r="I155" s="14"/>
      <c r="J155" s="14"/>
      <c r="K155" s="11"/>
      <c r="L155" s="1"/>
    </row>
    <row r="156" spans="1:12">
      <c r="A156" s="1"/>
      <c r="B156" s="8"/>
      <c r="C156" s="23"/>
      <c r="D156" s="19"/>
      <c r="E156" s="19"/>
      <c r="F156" s="11"/>
      <c r="G156" s="11"/>
      <c r="H156" s="11"/>
      <c r="I156" s="14"/>
      <c r="J156" s="14"/>
      <c r="K156" s="11"/>
      <c r="L156" s="1"/>
    </row>
    <row r="157" spans="1:12">
      <c r="A157" s="1"/>
      <c r="B157" s="8"/>
      <c r="C157" s="23"/>
      <c r="D157" s="19"/>
      <c r="E157" s="19"/>
      <c r="F157" s="11"/>
      <c r="G157" s="11"/>
      <c r="H157" s="11"/>
      <c r="I157" s="14"/>
      <c r="J157" s="14"/>
      <c r="K157" s="11"/>
      <c r="L157" s="1"/>
    </row>
    <row r="158" spans="1:12">
      <c r="A158" s="1"/>
      <c r="B158" s="8"/>
      <c r="C158" s="23"/>
      <c r="D158" s="19"/>
      <c r="E158" s="19"/>
      <c r="F158" s="11"/>
      <c r="G158" s="11"/>
      <c r="H158" s="11"/>
      <c r="I158" s="14"/>
      <c r="J158" s="14"/>
      <c r="K158" s="11"/>
      <c r="L158" s="1"/>
    </row>
    <row r="159" spans="1:12">
      <c r="A159" s="1"/>
      <c r="B159" s="8"/>
      <c r="C159" s="23"/>
      <c r="D159" s="19"/>
      <c r="E159" s="19"/>
      <c r="F159" s="11"/>
      <c r="G159" s="11"/>
      <c r="H159" s="11"/>
      <c r="I159" s="14"/>
      <c r="J159" s="14"/>
      <c r="K159" s="11"/>
      <c r="L159" s="1"/>
    </row>
    <row r="160" spans="1:12">
      <c r="A160" s="1"/>
      <c r="B160" s="8"/>
      <c r="C160" s="23"/>
      <c r="D160" s="19"/>
      <c r="E160" s="19"/>
      <c r="F160" s="11"/>
      <c r="G160" s="11"/>
      <c r="H160" s="11"/>
      <c r="I160" s="14"/>
      <c r="J160" s="14"/>
      <c r="K160" s="11"/>
      <c r="L160" s="1"/>
    </row>
    <row r="161" spans="1:12">
      <c r="A161" s="1"/>
      <c r="B161" s="8"/>
      <c r="C161" s="23"/>
      <c r="D161" s="19"/>
      <c r="E161" s="19"/>
      <c r="F161" s="11"/>
      <c r="G161" s="11"/>
      <c r="H161" s="11"/>
      <c r="I161" s="14"/>
      <c r="J161" s="14"/>
      <c r="K161" s="11"/>
      <c r="L161" s="1"/>
    </row>
    <row r="162" spans="1:12">
      <c r="A162" s="1"/>
      <c r="B162" s="8"/>
      <c r="C162" s="23"/>
      <c r="D162" s="19"/>
      <c r="E162" s="19"/>
      <c r="F162" s="11"/>
      <c r="G162" s="11"/>
      <c r="H162" s="11"/>
      <c r="I162" s="14"/>
      <c r="J162" s="14"/>
      <c r="K162" s="11"/>
      <c r="L162" s="1"/>
    </row>
    <row r="163" spans="1:12">
      <c r="A163" s="1"/>
      <c r="B163" s="8"/>
      <c r="C163" s="23"/>
      <c r="D163" s="19"/>
      <c r="E163" s="19"/>
      <c r="F163" s="11"/>
      <c r="G163" s="11"/>
      <c r="H163" s="11"/>
      <c r="I163" s="14"/>
      <c r="J163" s="14"/>
      <c r="K163" s="11"/>
      <c r="L163" s="1"/>
    </row>
    <row r="164" spans="1:12">
      <c r="A164" s="1"/>
      <c r="B164" s="8"/>
      <c r="C164" s="23"/>
      <c r="D164" s="19"/>
      <c r="E164" s="19"/>
      <c r="F164" s="11"/>
      <c r="G164" s="11"/>
      <c r="H164" s="11"/>
      <c r="I164" s="14"/>
      <c r="J164" s="14"/>
      <c r="K164" s="11"/>
      <c r="L164" s="1"/>
    </row>
    <row r="165" spans="1:12">
      <c r="A165" s="1"/>
      <c r="B165" s="8"/>
      <c r="C165" s="23"/>
      <c r="D165" s="19"/>
      <c r="E165" s="19"/>
      <c r="F165" s="11"/>
      <c r="G165" s="11"/>
      <c r="H165" s="11"/>
      <c r="I165" s="14"/>
      <c r="J165" s="14"/>
      <c r="K165" s="11"/>
      <c r="L165" s="1"/>
    </row>
    <row r="166" spans="1:12">
      <c r="A166" s="1"/>
      <c r="B166" s="8"/>
      <c r="C166" s="23"/>
      <c r="D166" s="19"/>
      <c r="E166" s="19"/>
      <c r="F166" s="11"/>
      <c r="G166" s="11"/>
      <c r="H166" s="11"/>
      <c r="I166" s="14"/>
      <c r="J166" s="14"/>
      <c r="K166" s="11"/>
      <c r="L166" s="1"/>
    </row>
    <row r="167" spans="1:12">
      <c r="A167" s="1"/>
      <c r="B167" s="8"/>
      <c r="C167" s="23"/>
      <c r="D167" s="19"/>
      <c r="E167" s="19"/>
      <c r="F167" s="11"/>
      <c r="G167" s="11"/>
      <c r="H167" s="11"/>
      <c r="I167" s="14"/>
      <c r="J167" s="14"/>
      <c r="K167" s="11"/>
      <c r="L167" s="1"/>
    </row>
    <row r="168" spans="1:12">
      <c r="A168" s="1"/>
      <c r="B168" s="8"/>
      <c r="C168" s="23"/>
      <c r="D168" s="19"/>
      <c r="E168" s="19"/>
      <c r="F168" s="11"/>
      <c r="G168" s="11"/>
      <c r="H168" s="11"/>
      <c r="I168" s="14"/>
      <c r="J168" s="14"/>
      <c r="K168" s="11"/>
      <c r="L168" s="1"/>
    </row>
    <row r="169" spans="1:12">
      <c r="A169" s="1"/>
      <c r="B169" s="8"/>
      <c r="C169" s="23"/>
      <c r="D169" s="19"/>
      <c r="E169" s="19"/>
      <c r="F169" s="11"/>
      <c r="G169" s="11"/>
      <c r="H169" s="11"/>
      <c r="I169" s="14"/>
      <c r="J169" s="14"/>
      <c r="K169" s="11"/>
      <c r="L169" s="1"/>
    </row>
    <row r="170" spans="1:12">
      <c r="A170" s="1"/>
      <c r="B170" s="8"/>
      <c r="C170" s="23"/>
      <c r="D170" s="19"/>
      <c r="E170" s="19"/>
      <c r="F170" s="11"/>
      <c r="G170" s="11"/>
      <c r="H170" s="11"/>
      <c r="I170" s="14"/>
      <c r="J170" s="14"/>
      <c r="K170" s="11"/>
      <c r="L170" s="1"/>
    </row>
    <row r="171" spans="1:12">
      <c r="A171" s="1"/>
      <c r="B171" s="8"/>
      <c r="C171" s="23"/>
      <c r="D171" s="19"/>
      <c r="E171" s="19"/>
      <c r="F171" s="11"/>
      <c r="G171" s="11"/>
      <c r="H171" s="11"/>
      <c r="I171" s="14"/>
      <c r="J171" s="14"/>
      <c r="K171" s="11"/>
      <c r="L171" s="1"/>
    </row>
    <row r="172" spans="1:12">
      <c r="A172" s="1"/>
      <c r="B172" s="8"/>
      <c r="C172" s="23"/>
      <c r="D172" s="19"/>
      <c r="E172" s="19"/>
      <c r="F172" s="11"/>
      <c r="G172" s="11"/>
      <c r="H172" s="11"/>
      <c r="I172" s="14"/>
      <c r="J172" s="14"/>
      <c r="K172" s="11"/>
      <c r="L172" s="1"/>
    </row>
    <row r="173" spans="1:12">
      <c r="A173" s="1"/>
      <c r="B173" s="8"/>
      <c r="C173" s="23"/>
      <c r="D173" s="19"/>
      <c r="E173" s="19"/>
      <c r="F173" s="11"/>
      <c r="G173" s="11"/>
      <c r="H173" s="11"/>
      <c r="I173" s="14"/>
      <c r="J173" s="14"/>
      <c r="K173" s="11"/>
      <c r="L173" s="1"/>
    </row>
    <row r="174" spans="1:12">
      <c r="A174" s="1"/>
      <c r="B174" s="8"/>
      <c r="C174" s="23"/>
      <c r="D174" s="19"/>
      <c r="E174" s="19"/>
      <c r="F174" s="11"/>
      <c r="G174" s="11"/>
      <c r="H174" s="11"/>
      <c r="I174" s="14"/>
      <c r="J174" s="14"/>
      <c r="K174" s="11"/>
      <c r="L174" s="1"/>
    </row>
    <row r="175" spans="1:12">
      <c r="A175" s="1"/>
      <c r="B175" s="8"/>
      <c r="C175" s="23"/>
      <c r="D175" s="19"/>
      <c r="E175" s="19"/>
      <c r="F175" s="11"/>
      <c r="G175" s="11"/>
      <c r="H175" s="11"/>
      <c r="I175" s="14"/>
      <c r="J175" s="14"/>
      <c r="K175" s="11"/>
      <c r="L175" s="1"/>
    </row>
    <row r="176" spans="1:12">
      <c r="A176" s="1"/>
      <c r="B176" s="8"/>
      <c r="C176" s="23"/>
      <c r="D176" s="19"/>
      <c r="E176" s="19"/>
      <c r="F176" s="11"/>
      <c r="G176" s="11"/>
      <c r="H176" s="11"/>
      <c r="I176" s="14"/>
      <c r="J176" s="14"/>
      <c r="K176" s="11"/>
      <c r="L176" s="1"/>
    </row>
    <row r="177" spans="1:12">
      <c r="A177" s="1"/>
      <c r="B177" s="8"/>
      <c r="C177" s="23"/>
      <c r="D177" s="19"/>
      <c r="E177" s="19"/>
      <c r="F177" s="11"/>
      <c r="G177" s="11"/>
      <c r="H177" s="11"/>
      <c r="I177" s="14"/>
      <c r="J177" s="14"/>
      <c r="K177" s="11"/>
      <c r="L177" s="1"/>
    </row>
    <row r="178" spans="1:12">
      <c r="A178" s="1"/>
      <c r="B178" s="8"/>
      <c r="C178" s="23"/>
      <c r="D178" s="19"/>
      <c r="E178" s="19"/>
      <c r="F178" s="11"/>
      <c r="G178" s="11"/>
      <c r="H178" s="11"/>
      <c r="I178" s="14"/>
      <c r="J178" s="14"/>
      <c r="K178" s="11"/>
      <c r="L178" s="1"/>
    </row>
    <row r="179" spans="1:12">
      <c r="A179" s="1"/>
      <c r="B179" s="8"/>
      <c r="C179" s="23"/>
      <c r="D179" s="19"/>
      <c r="E179" s="19"/>
      <c r="F179" s="11"/>
      <c r="G179" s="11"/>
      <c r="H179" s="11"/>
      <c r="I179" s="14"/>
      <c r="J179" s="14"/>
      <c r="K179" s="11"/>
      <c r="L179" s="1"/>
    </row>
    <row r="180" spans="1:12">
      <c r="A180" s="1"/>
      <c r="B180" s="8"/>
      <c r="C180" s="23"/>
      <c r="D180" s="19"/>
      <c r="E180" s="19"/>
      <c r="F180" s="11"/>
      <c r="G180" s="11"/>
      <c r="H180" s="11"/>
      <c r="I180" s="14"/>
      <c r="J180" s="14"/>
      <c r="K180" s="11"/>
      <c r="L180" s="1"/>
    </row>
    <row r="181" spans="1:12">
      <c r="A181" s="1"/>
      <c r="B181" s="8"/>
      <c r="C181" s="23"/>
      <c r="D181" s="19"/>
      <c r="E181" s="19"/>
      <c r="F181" s="11"/>
      <c r="G181" s="11"/>
      <c r="H181" s="11"/>
      <c r="I181" s="14"/>
      <c r="J181" s="14"/>
      <c r="K181" s="11"/>
      <c r="L181" s="1"/>
    </row>
    <row r="182" spans="1:12">
      <c r="A182" s="1"/>
      <c r="B182" s="8"/>
      <c r="C182" s="23"/>
      <c r="D182" s="19"/>
      <c r="E182" s="19"/>
      <c r="F182" s="11"/>
      <c r="G182" s="11"/>
      <c r="H182" s="11"/>
      <c r="I182" s="14"/>
      <c r="J182" s="14"/>
      <c r="K182" s="11"/>
      <c r="L182" s="1"/>
    </row>
    <row r="183" spans="1:12">
      <c r="A183" s="1"/>
      <c r="B183" s="8"/>
      <c r="C183" s="23"/>
      <c r="D183" s="19"/>
      <c r="E183" s="19"/>
      <c r="F183" s="11"/>
      <c r="G183" s="11"/>
      <c r="H183" s="11"/>
      <c r="I183" s="14"/>
      <c r="J183" s="14"/>
      <c r="K183" s="11"/>
      <c r="L183" s="1"/>
    </row>
    <row r="184" spans="1:12">
      <c r="A184" s="1"/>
      <c r="B184" s="8"/>
      <c r="C184" s="23"/>
      <c r="D184" s="19"/>
      <c r="E184" s="19"/>
      <c r="F184" s="11"/>
      <c r="G184" s="11"/>
      <c r="H184" s="11"/>
      <c r="I184" s="14"/>
      <c r="J184" s="14"/>
      <c r="K184" s="11"/>
      <c r="L184" s="1"/>
    </row>
    <row r="185" spans="1:12">
      <c r="A185" s="1"/>
      <c r="B185" s="8"/>
      <c r="C185" s="23"/>
      <c r="D185" s="19"/>
      <c r="E185" s="19"/>
      <c r="F185" s="11"/>
      <c r="G185" s="11"/>
      <c r="H185" s="11"/>
      <c r="I185" s="14"/>
      <c r="J185" s="14"/>
      <c r="K185" s="11"/>
      <c r="L185" s="1"/>
    </row>
    <row r="186" spans="1:12">
      <c r="A186" s="1"/>
      <c r="B186" s="8"/>
      <c r="C186" s="23"/>
      <c r="D186" s="19"/>
      <c r="E186" s="19"/>
      <c r="F186" s="11"/>
      <c r="G186" s="11"/>
      <c r="H186" s="11"/>
      <c r="I186" s="14"/>
      <c r="J186" s="14"/>
      <c r="K186" s="11"/>
      <c r="L186" s="1"/>
    </row>
    <row r="187" spans="1:12">
      <c r="A187" s="1"/>
      <c r="B187" s="8"/>
      <c r="C187" s="23"/>
      <c r="D187" s="19"/>
      <c r="E187" s="19"/>
      <c r="F187" s="11"/>
      <c r="G187" s="11"/>
      <c r="H187" s="11"/>
      <c r="I187" s="14"/>
      <c r="J187" s="14"/>
      <c r="K187" s="11"/>
      <c r="L187" s="1"/>
    </row>
    <row r="188" spans="1:12">
      <c r="A188" s="1"/>
      <c r="B188" s="8"/>
      <c r="C188" s="23"/>
      <c r="D188" s="19"/>
      <c r="E188" s="19"/>
      <c r="F188" s="11"/>
      <c r="G188" s="11"/>
      <c r="H188" s="11"/>
      <c r="I188" s="14"/>
      <c r="J188" s="14"/>
      <c r="K188" s="11"/>
      <c r="L188" s="1"/>
    </row>
    <row r="189" spans="1:12">
      <c r="A189" s="1"/>
      <c r="B189" s="8"/>
      <c r="C189" s="23"/>
      <c r="D189" s="19"/>
      <c r="E189" s="19"/>
      <c r="F189" s="11"/>
      <c r="G189" s="11"/>
      <c r="H189" s="11"/>
      <c r="I189" s="14"/>
      <c r="J189" s="14"/>
      <c r="K189" s="11"/>
      <c r="L189" s="1"/>
    </row>
    <row r="190" spans="1:12">
      <c r="A190" s="1"/>
      <c r="B190" s="8"/>
      <c r="C190" s="23"/>
      <c r="D190" s="19"/>
      <c r="E190" s="19"/>
      <c r="F190" s="11"/>
      <c r="G190" s="11"/>
      <c r="H190" s="11"/>
      <c r="I190" s="14"/>
      <c r="J190" s="14"/>
      <c r="K190" s="11"/>
      <c r="L190" s="1"/>
    </row>
    <row r="191" spans="1:12">
      <c r="A191" s="1"/>
      <c r="B191" s="8"/>
      <c r="C191" s="23"/>
      <c r="D191" s="19"/>
      <c r="E191" s="19"/>
      <c r="F191" s="11"/>
      <c r="G191" s="11"/>
      <c r="H191" s="11"/>
      <c r="I191" s="14"/>
      <c r="J191" s="14"/>
      <c r="K191" s="11"/>
      <c r="L191" s="1"/>
    </row>
    <row r="192" spans="1:12">
      <c r="A192" s="1"/>
      <c r="B192" s="8"/>
      <c r="C192" s="23"/>
      <c r="D192" s="19"/>
      <c r="E192" s="19"/>
      <c r="F192" s="11"/>
      <c r="G192" s="11"/>
      <c r="H192" s="11"/>
      <c r="I192" s="14"/>
      <c r="J192" s="14"/>
      <c r="K192" s="11"/>
      <c r="L192" s="1"/>
    </row>
    <row r="193" spans="1:12">
      <c r="A193" s="1"/>
      <c r="B193" s="8"/>
      <c r="C193" s="23"/>
      <c r="D193" s="19"/>
      <c r="E193" s="19"/>
      <c r="F193" s="11"/>
      <c r="G193" s="11"/>
      <c r="H193" s="11"/>
      <c r="I193" s="14"/>
      <c r="J193" s="14"/>
      <c r="K193" s="11"/>
      <c r="L193" s="1"/>
    </row>
    <row r="194" spans="1:12">
      <c r="A194" s="1"/>
      <c r="B194" s="8"/>
      <c r="C194" s="23"/>
      <c r="D194" s="19"/>
      <c r="E194" s="19"/>
      <c r="F194" s="11"/>
      <c r="G194" s="11"/>
      <c r="H194" s="11"/>
      <c r="I194" s="14"/>
      <c r="J194" s="14"/>
      <c r="K194" s="11"/>
      <c r="L194" s="1"/>
    </row>
    <row r="195" spans="1:12">
      <c r="A195" s="1"/>
      <c r="B195" s="8"/>
      <c r="C195" s="23"/>
      <c r="D195" s="19"/>
      <c r="E195" s="19"/>
      <c r="F195" s="11"/>
      <c r="G195" s="11"/>
      <c r="H195" s="11"/>
      <c r="I195" s="14"/>
      <c r="J195" s="14"/>
      <c r="K195" s="11"/>
      <c r="L195" s="1"/>
    </row>
    <row r="196" spans="1:12">
      <c r="A196" s="1"/>
      <c r="B196" s="8"/>
      <c r="C196" s="23"/>
      <c r="D196" s="19"/>
      <c r="E196" s="19"/>
      <c r="F196" s="11"/>
      <c r="G196" s="11"/>
      <c r="H196" s="11"/>
      <c r="I196" s="14"/>
      <c r="J196" s="14"/>
      <c r="K196" s="11"/>
      <c r="L196" s="1"/>
    </row>
    <row r="197" spans="1:12">
      <c r="A197" s="1"/>
      <c r="B197" s="8"/>
      <c r="C197" s="23"/>
      <c r="D197" s="19"/>
      <c r="E197" s="19"/>
      <c r="F197" s="11"/>
      <c r="G197" s="11"/>
      <c r="H197" s="11"/>
      <c r="I197" s="14"/>
      <c r="J197" s="14"/>
      <c r="K197" s="11"/>
      <c r="L197" s="1"/>
    </row>
    <row r="198" spans="1:12">
      <c r="A198" s="1"/>
      <c r="B198" s="8"/>
      <c r="C198" s="23"/>
      <c r="D198" s="19"/>
      <c r="E198" s="19"/>
      <c r="F198" s="11"/>
      <c r="G198" s="11"/>
      <c r="H198" s="11"/>
      <c r="I198" s="14"/>
      <c r="J198" s="14"/>
      <c r="K198" s="11"/>
      <c r="L198" s="1"/>
    </row>
    <row r="199" spans="1:12">
      <c r="A199" s="1"/>
      <c r="B199" s="8"/>
      <c r="C199" s="23"/>
      <c r="D199" s="19"/>
      <c r="E199" s="19"/>
      <c r="F199" s="11"/>
      <c r="G199" s="11"/>
      <c r="H199" s="11"/>
      <c r="I199" s="14"/>
      <c r="J199" s="14"/>
      <c r="K199" s="11"/>
      <c r="L199" s="1"/>
    </row>
    <row r="200" spans="1:12">
      <c r="A200" s="1"/>
      <c r="B200" s="8"/>
      <c r="C200" s="23"/>
      <c r="D200" s="19"/>
      <c r="E200" s="19"/>
      <c r="F200" s="11"/>
      <c r="G200" s="11"/>
      <c r="H200" s="11"/>
      <c r="I200" s="14"/>
      <c r="J200" s="14"/>
      <c r="K200" s="11"/>
      <c r="L200" s="1"/>
    </row>
    <row r="201" spans="1:12">
      <c r="A201" s="1"/>
      <c r="B201" s="8"/>
      <c r="C201" s="23"/>
      <c r="D201" s="19"/>
      <c r="E201" s="19"/>
      <c r="F201" s="11"/>
      <c r="G201" s="11"/>
      <c r="H201" s="11"/>
      <c r="I201" s="14"/>
      <c r="J201" s="14"/>
      <c r="K201" s="11"/>
      <c r="L201" s="1"/>
    </row>
    <row r="202" spans="1:12">
      <c r="A202" s="1"/>
      <c r="B202" s="8"/>
      <c r="C202" s="23"/>
      <c r="D202" s="19"/>
      <c r="E202" s="19"/>
      <c r="F202" s="11"/>
      <c r="G202" s="11"/>
      <c r="H202" s="11"/>
      <c r="I202" s="14"/>
      <c r="J202" s="14"/>
      <c r="K202" s="11"/>
      <c r="L202" s="1"/>
    </row>
    <row r="203" spans="1:12">
      <c r="A203" s="1"/>
      <c r="B203" s="8"/>
      <c r="C203" s="23"/>
      <c r="D203" s="19"/>
      <c r="E203" s="19"/>
      <c r="F203" s="11"/>
      <c r="G203" s="11"/>
      <c r="H203" s="11"/>
      <c r="I203" s="14"/>
      <c r="J203" s="14"/>
      <c r="K203" s="11"/>
      <c r="L203" s="1"/>
    </row>
    <row r="204" spans="1:12">
      <c r="A204" s="1"/>
      <c r="B204" s="8"/>
      <c r="C204" s="23"/>
      <c r="D204" s="19"/>
      <c r="E204" s="19"/>
      <c r="F204" s="11"/>
      <c r="G204" s="11"/>
      <c r="H204" s="11"/>
      <c r="I204" s="14"/>
      <c r="J204" s="14"/>
      <c r="K204" s="11"/>
      <c r="L204" s="1"/>
    </row>
    <row r="205" spans="1:12">
      <c r="A205" s="1"/>
      <c r="B205" s="8"/>
      <c r="C205" s="23"/>
      <c r="D205" s="19"/>
      <c r="E205" s="19"/>
      <c r="F205" s="11"/>
      <c r="G205" s="11"/>
      <c r="H205" s="11"/>
      <c r="I205" s="14"/>
      <c r="J205" s="14"/>
      <c r="K205" s="11"/>
      <c r="L205" s="1"/>
    </row>
    <row r="206" spans="1:12">
      <c r="A206" s="1"/>
      <c r="B206" s="8"/>
      <c r="C206" s="23"/>
      <c r="D206" s="19"/>
      <c r="E206" s="19"/>
      <c r="F206" s="11"/>
      <c r="G206" s="11"/>
      <c r="H206" s="11"/>
      <c r="I206" s="14"/>
      <c r="J206" s="14"/>
      <c r="K206" s="11"/>
      <c r="L206" s="1"/>
    </row>
    <row r="207" spans="1:12">
      <c r="A207" s="1"/>
      <c r="B207" s="8"/>
      <c r="C207" s="23"/>
      <c r="D207" s="19"/>
      <c r="E207" s="19"/>
      <c r="F207" s="11"/>
      <c r="G207" s="11"/>
      <c r="H207" s="11"/>
      <c r="I207" s="14"/>
      <c r="J207" s="14"/>
      <c r="K207" s="11"/>
      <c r="L207" s="1"/>
    </row>
    <row r="208" spans="1:12">
      <c r="A208" s="1"/>
      <c r="B208" s="8"/>
      <c r="C208" s="23"/>
      <c r="D208" s="19"/>
      <c r="E208" s="19"/>
      <c r="F208" s="11"/>
      <c r="G208" s="11"/>
      <c r="H208" s="11"/>
      <c r="I208" s="14"/>
      <c r="J208" s="14"/>
      <c r="K208" s="11"/>
      <c r="L208" s="1"/>
    </row>
    <row r="209" spans="1:12">
      <c r="A209" s="1"/>
      <c r="B209" s="8"/>
      <c r="C209" s="23"/>
      <c r="D209" s="19"/>
      <c r="E209" s="19"/>
      <c r="F209" s="11"/>
      <c r="G209" s="11"/>
      <c r="H209" s="11"/>
      <c r="I209" s="14"/>
      <c r="J209" s="14"/>
      <c r="K209" s="11"/>
      <c r="L209" s="1"/>
    </row>
    <row r="210" spans="1:12">
      <c r="A210" s="1"/>
      <c r="B210" s="8"/>
      <c r="C210" s="23"/>
      <c r="D210" s="19"/>
      <c r="E210" s="19"/>
      <c r="F210" s="11"/>
      <c r="G210" s="11"/>
      <c r="H210" s="11"/>
      <c r="I210" s="14"/>
      <c r="J210" s="14"/>
      <c r="K210" s="11"/>
      <c r="L210" s="1"/>
    </row>
    <row r="211" spans="1:12">
      <c r="A211" s="1"/>
      <c r="B211" s="8"/>
      <c r="C211" s="23"/>
      <c r="D211" s="19"/>
      <c r="E211" s="19"/>
      <c r="F211" s="11"/>
      <c r="G211" s="11"/>
      <c r="H211" s="11"/>
      <c r="I211" s="14"/>
      <c r="J211" s="14"/>
      <c r="K211" s="11"/>
      <c r="L211" s="1"/>
    </row>
    <row r="212" spans="1:12">
      <c r="A212" s="1"/>
      <c r="B212" s="8"/>
      <c r="C212" s="23"/>
      <c r="D212" s="19"/>
      <c r="E212" s="19"/>
      <c r="F212" s="11"/>
      <c r="G212" s="11"/>
      <c r="H212" s="11"/>
      <c r="I212" s="14"/>
      <c r="J212" s="14"/>
      <c r="K212" s="11"/>
      <c r="L212" s="1"/>
    </row>
    <row r="213" spans="1:12">
      <c r="A213" s="1"/>
      <c r="B213" s="8"/>
      <c r="C213" s="23"/>
      <c r="D213" s="19"/>
      <c r="E213" s="19"/>
      <c r="F213" s="11"/>
      <c r="G213" s="11"/>
      <c r="H213" s="11"/>
      <c r="I213" s="14"/>
      <c r="J213" s="14"/>
      <c r="K213" s="11"/>
      <c r="L213" s="1"/>
    </row>
    <row r="214" spans="1:12">
      <c r="A214" s="1"/>
      <c r="B214" s="8"/>
      <c r="C214" s="23"/>
      <c r="D214" s="19"/>
      <c r="E214" s="19"/>
      <c r="F214" s="11"/>
      <c r="G214" s="11"/>
      <c r="H214" s="11"/>
      <c r="I214" s="14"/>
      <c r="J214" s="14"/>
      <c r="K214" s="11"/>
      <c r="L214" s="1"/>
    </row>
    <row r="215" spans="1:12">
      <c r="A215" s="1"/>
      <c r="B215" s="8"/>
      <c r="C215" s="23"/>
      <c r="D215" s="19"/>
      <c r="E215" s="19"/>
      <c r="F215" s="11"/>
      <c r="G215" s="11"/>
      <c r="H215" s="11"/>
      <c r="I215" s="14"/>
      <c r="J215" s="14"/>
      <c r="K215" s="11"/>
      <c r="L215" s="1"/>
    </row>
    <row r="216" spans="1:12">
      <c r="A216" s="1"/>
      <c r="B216" s="8"/>
      <c r="C216" s="23"/>
      <c r="D216" s="19"/>
      <c r="E216" s="19"/>
      <c r="F216" s="11"/>
      <c r="G216" s="11"/>
      <c r="H216" s="11"/>
      <c r="I216" s="14"/>
      <c r="J216" s="14"/>
      <c r="K216" s="11"/>
      <c r="L216" s="1"/>
    </row>
    <row r="217" spans="1:12">
      <c r="A217" s="1"/>
      <c r="B217" s="8"/>
      <c r="C217" s="23"/>
      <c r="D217" s="19"/>
      <c r="E217" s="19"/>
      <c r="F217" s="11"/>
      <c r="G217" s="11"/>
      <c r="H217" s="11"/>
      <c r="I217" s="14"/>
      <c r="J217" s="14"/>
      <c r="K217" s="11"/>
      <c r="L217" s="1"/>
    </row>
    <row r="218" spans="1:12">
      <c r="A218" s="1"/>
      <c r="B218" s="8"/>
      <c r="D218" s="19"/>
      <c r="E218" s="19"/>
      <c r="F218" s="11"/>
      <c r="G218" s="11"/>
      <c r="H218" s="11"/>
      <c r="I218" s="14"/>
      <c r="J218" s="14"/>
      <c r="K218" s="11"/>
      <c r="L218" s="1"/>
    </row>
    <row r="219" spans="1:12">
      <c r="A219" s="1"/>
      <c r="B219" s="8"/>
      <c r="D219" s="19"/>
      <c r="E219" s="19"/>
      <c r="F219" s="11"/>
      <c r="G219" s="11"/>
      <c r="H219" s="11"/>
      <c r="I219" s="14"/>
      <c r="J219" s="14"/>
      <c r="K219" s="11"/>
      <c r="L219" s="1"/>
    </row>
    <row r="220" spans="1:12">
      <c r="A220" s="1"/>
      <c r="B220" s="8"/>
    </row>
  </sheetData>
  <mergeCells count="45">
    <mergeCell ref="A1:L1"/>
    <mergeCell ref="A21:L21"/>
    <mergeCell ref="A22:A32"/>
    <mergeCell ref="B22:B32"/>
    <mergeCell ref="A57:A58"/>
    <mergeCell ref="B57:B58"/>
    <mergeCell ref="A48:A49"/>
    <mergeCell ref="B48:B49"/>
    <mergeCell ref="A51:L51"/>
    <mergeCell ref="A52:A53"/>
    <mergeCell ref="B52:B53"/>
    <mergeCell ref="A54:A56"/>
    <mergeCell ref="B54:B56"/>
    <mergeCell ref="C54:C55"/>
    <mergeCell ref="A33:A47"/>
    <mergeCell ref="B33:B47"/>
    <mergeCell ref="A14:A19"/>
    <mergeCell ref="B14:B19"/>
    <mergeCell ref="I2:I3"/>
    <mergeCell ref="K2:K3"/>
    <mergeCell ref="L2:L3"/>
    <mergeCell ref="A4:K4"/>
    <mergeCell ref="A5:A12"/>
    <mergeCell ref="B5:B12"/>
    <mergeCell ref="A2:B3"/>
    <mergeCell ref="C2:C3"/>
    <mergeCell ref="D2:D3"/>
    <mergeCell ref="F2:F3"/>
    <mergeCell ref="G2:G3"/>
    <mergeCell ref="H2:H3"/>
    <mergeCell ref="E2:E3"/>
    <mergeCell ref="J2:J3"/>
    <mergeCell ref="E34:E35"/>
    <mergeCell ref="F34:F35"/>
    <mergeCell ref="H34:H35"/>
    <mergeCell ref="K34:K35"/>
    <mergeCell ref="L34:L35"/>
    <mergeCell ref="H41:H42"/>
    <mergeCell ref="K41:K42"/>
    <mergeCell ref="L41:L42"/>
    <mergeCell ref="D41:D42"/>
    <mergeCell ref="C41:C42"/>
    <mergeCell ref="E41:E42"/>
    <mergeCell ref="F41:F42"/>
    <mergeCell ref="G41:G42"/>
  </mergeCells>
  <pageMargins left="0.25" right="0.25" top="0.75" bottom="0.75" header="0.3" footer="0.3"/>
  <pageSetup scale="45" orientation="landscape" horizontalDpi="4294967295" verticalDpi="4294967295" r:id="rId1"/>
  <headerFooter>
    <oddFooter>&amp;C&amp;P</oddFooter>
  </headerFooter>
  <rowBreaks count="3" manualBreakCount="3">
    <brk id="30" max="16383" man="1"/>
    <brk id="36" max="16383" man="1"/>
    <brk id="48" max="16383" man="1"/>
  </rowBreaks>
  <colBreaks count="1" manualBreakCount="1">
    <brk id="9" max="56"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RDS Action Plan 2017-2020</vt:lpstr>
      <vt:lpstr>'RDS Action Plan 2017-2020'!Print_Area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2018-03-19T13:11:59Z</dcterms:modified>
</cp:coreProperties>
</file>