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95" windowWidth="10515" windowHeight="736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C43" i="2" l="1"/>
  <c r="D39" i="2"/>
  <c r="D37" i="2"/>
  <c r="H29" i="2"/>
  <c r="E28" i="2"/>
  <c r="D28" i="2"/>
  <c r="E22" i="2"/>
  <c r="D19" i="2"/>
  <c r="D17" i="2"/>
  <c r="D42" i="2" s="1"/>
  <c r="I3" i="2"/>
  <c r="D19" i="1"/>
  <c r="E28" i="1" l="1"/>
  <c r="D17" i="1" l="1"/>
  <c r="D39" i="1" l="1"/>
  <c r="D37" i="1"/>
  <c r="D41" i="1" s="1"/>
  <c r="E22" i="1" l="1"/>
</calcChain>
</file>

<file path=xl/sharedStrings.xml><?xml version="1.0" encoding="utf-8"?>
<sst xmlns="http://schemas.openxmlformats.org/spreadsheetml/2006/main" count="202" uniqueCount="97">
  <si>
    <t>ბენეფიციართა რაოდენობა 2016წ</t>
  </si>
  <si>
    <t>შენიშვნა</t>
  </si>
  <si>
    <t>6856 კურსი</t>
  </si>
  <si>
    <r>
      <t>მიტოვების</t>
    </r>
    <r>
      <rPr>
        <sz val="11"/>
        <color theme="1"/>
        <rFont val="Calibri"/>
        <family val="2"/>
        <charset val="204"/>
        <scheme val="minor"/>
      </rPr>
      <t xml:space="preserve"> </t>
    </r>
    <r>
      <rPr>
        <sz val="11"/>
        <color theme="1"/>
        <rFont val="Sylfaen"/>
        <family val="1"/>
        <charset val="204"/>
      </rPr>
      <t>რისკის</t>
    </r>
    <r>
      <rPr>
        <sz val="11"/>
        <color theme="1"/>
        <rFont val="Calibri"/>
        <family val="2"/>
        <charset val="204"/>
        <scheme val="minor"/>
      </rPr>
      <t xml:space="preserve"> </t>
    </r>
    <r>
      <rPr>
        <sz val="11"/>
        <color theme="1"/>
        <rFont val="Sylfaen"/>
        <family val="1"/>
        <charset val="204"/>
      </rPr>
      <t>ქვეშ</t>
    </r>
    <r>
      <rPr>
        <sz val="11"/>
        <color theme="1"/>
        <rFont val="Calibri"/>
        <family val="2"/>
        <charset val="204"/>
        <scheme val="minor"/>
      </rPr>
      <t xml:space="preserve"> </t>
    </r>
    <r>
      <rPr>
        <sz val="11"/>
        <color theme="1"/>
        <rFont val="Sylfaen"/>
        <family val="1"/>
        <charset val="204"/>
      </rPr>
      <t>მყოფი</t>
    </r>
    <r>
      <rPr>
        <sz val="11"/>
        <color theme="1"/>
        <rFont val="Calibri"/>
        <family val="2"/>
        <charset val="204"/>
        <scheme val="minor"/>
      </rPr>
      <t xml:space="preserve"> </t>
    </r>
    <r>
      <rPr>
        <sz val="11"/>
        <color theme="1"/>
        <rFont val="Sylfaen"/>
        <family val="1"/>
        <charset val="204"/>
      </rPr>
      <t>ბავშვები</t>
    </r>
  </si>
  <si>
    <r>
      <t>შშმ</t>
    </r>
    <r>
      <rPr>
        <sz val="11"/>
        <color theme="1"/>
        <rFont val="Calibri"/>
        <family val="2"/>
        <charset val="204"/>
        <scheme val="minor"/>
      </rPr>
      <t xml:space="preserve"> </t>
    </r>
    <r>
      <rPr>
        <sz val="11"/>
        <color theme="1"/>
        <rFont val="Sylfaen"/>
        <family val="1"/>
        <charset val="204"/>
      </rPr>
      <t>ბავშვები</t>
    </r>
  </si>
  <si>
    <r>
      <t xml:space="preserve">18 </t>
    </r>
    <r>
      <rPr>
        <sz val="11"/>
        <color theme="1"/>
        <rFont val="Sylfaen"/>
        <family val="1"/>
        <charset val="204"/>
      </rPr>
      <t>წლისა</t>
    </r>
    <r>
      <rPr>
        <sz val="11"/>
        <color theme="1"/>
        <rFont val="Calibri"/>
        <family val="2"/>
        <charset val="204"/>
        <scheme val="minor"/>
      </rPr>
      <t xml:space="preserve"> </t>
    </r>
    <r>
      <rPr>
        <sz val="11"/>
        <color theme="1"/>
        <rFont val="Sylfaen"/>
        <family val="1"/>
        <charset val="204"/>
      </rPr>
      <t>და</t>
    </r>
    <r>
      <rPr>
        <sz val="11"/>
        <color theme="1"/>
        <rFont val="Calibri"/>
        <family val="2"/>
        <charset val="204"/>
        <scheme val="minor"/>
      </rPr>
      <t xml:space="preserve"> </t>
    </r>
    <r>
      <rPr>
        <sz val="11"/>
        <color theme="1"/>
        <rFont val="Sylfaen"/>
        <family val="1"/>
        <charset val="204"/>
      </rPr>
      <t>მეტი</t>
    </r>
    <r>
      <rPr>
        <sz val="11"/>
        <color theme="1"/>
        <rFont val="Calibri"/>
        <family val="2"/>
        <charset val="204"/>
        <scheme val="minor"/>
      </rPr>
      <t xml:space="preserve"> </t>
    </r>
    <r>
      <rPr>
        <sz val="11"/>
        <color theme="1"/>
        <rFont val="Sylfaen"/>
        <family val="1"/>
        <charset val="204"/>
      </rPr>
      <t>ასაკის</t>
    </r>
    <r>
      <rPr>
        <sz val="11"/>
        <color theme="1"/>
        <rFont val="Calibri"/>
        <family val="2"/>
        <charset val="204"/>
        <scheme val="minor"/>
      </rPr>
      <t xml:space="preserve"> </t>
    </r>
    <r>
      <rPr>
        <sz val="11"/>
        <color theme="1"/>
        <rFont val="Sylfaen"/>
        <family val="1"/>
        <charset val="204"/>
      </rPr>
      <t>შშმ</t>
    </r>
    <r>
      <rPr>
        <sz val="11"/>
        <color theme="1"/>
        <rFont val="Calibri"/>
        <family val="2"/>
        <charset val="204"/>
        <scheme val="minor"/>
      </rPr>
      <t xml:space="preserve"> </t>
    </r>
    <r>
      <rPr>
        <sz val="11"/>
        <color theme="1"/>
        <rFont val="Sylfaen"/>
        <family val="1"/>
        <charset val="204"/>
      </rPr>
      <t>პირები</t>
    </r>
  </si>
  <si>
    <r>
      <t>ელექტრო</t>
    </r>
    <r>
      <rPr>
        <sz val="11"/>
        <color theme="1"/>
        <rFont val="Calibri"/>
        <family val="2"/>
        <charset val="204"/>
        <scheme val="minor"/>
      </rPr>
      <t xml:space="preserve"> </t>
    </r>
    <r>
      <rPr>
        <sz val="11"/>
        <color theme="1"/>
        <rFont val="Sylfaen"/>
        <family val="1"/>
        <charset val="204"/>
      </rPr>
      <t>ეტლი</t>
    </r>
  </si>
  <si>
    <t>(3480ლ)</t>
  </si>
  <si>
    <r>
      <t>მექანიკური</t>
    </r>
    <r>
      <rPr>
        <sz val="11"/>
        <color theme="1"/>
        <rFont val="Calibri"/>
        <family val="2"/>
        <charset val="204"/>
        <scheme val="minor"/>
      </rPr>
      <t xml:space="preserve"> </t>
    </r>
    <r>
      <rPr>
        <sz val="11"/>
        <color theme="1"/>
        <rFont val="Sylfaen"/>
        <family val="1"/>
        <charset val="204"/>
      </rPr>
      <t>ეტლი</t>
    </r>
  </si>
  <si>
    <r>
      <t>(2000</t>
    </r>
    <r>
      <rPr>
        <sz val="11"/>
        <color theme="1"/>
        <rFont val="Sylfaen"/>
        <family val="1"/>
        <charset val="204"/>
      </rPr>
      <t>ლ</t>
    </r>
    <r>
      <rPr>
        <sz val="11"/>
        <color theme="1"/>
        <rFont val="Calibri"/>
        <family val="2"/>
        <charset val="204"/>
        <scheme val="minor"/>
      </rPr>
      <t>)</t>
    </r>
  </si>
  <si>
    <t>(250 ლ)</t>
  </si>
  <si>
    <t>(250ლ)</t>
  </si>
  <si>
    <t>(18 ლარი)</t>
  </si>
  <si>
    <r>
      <t>შინ</t>
    </r>
    <r>
      <rPr>
        <sz val="11"/>
        <color theme="1"/>
        <rFont val="Calibri"/>
        <family val="2"/>
        <charset val="204"/>
        <scheme val="minor"/>
      </rPr>
      <t xml:space="preserve"> </t>
    </r>
    <r>
      <rPr>
        <sz val="11"/>
        <color theme="1"/>
        <rFont val="Sylfaen"/>
        <family val="1"/>
        <charset val="204"/>
      </rPr>
      <t>მოვლის</t>
    </r>
    <r>
      <rPr>
        <sz val="11"/>
        <color theme="1"/>
        <rFont val="Calibri"/>
        <family val="2"/>
        <charset val="204"/>
        <scheme val="minor"/>
      </rPr>
      <t xml:space="preserve"> </t>
    </r>
    <r>
      <rPr>
        <sz val="11"/>
        <color theme="1"/>
        <rFont val="Sylfaen"/>
        <family val="1"/>
        <charset val="204"/>
      </rPr>
      <t>პროგრამა</t>
    </r>
  </si>
  <si>
    <r>
      <t>შშმ</t>
    </r>
    <r>
      <rPr>
        <sz val="11"/>
        <color theme="1"/>
        <rFont val="Calibri"/>
        <family val="2"/>
        <charset val="204"/>
        <scheme val="minor"/>
      </rPr>
      <t xml:space="preserve"> </t>
    </r>
    <r>
      <rPr>
        <sz val="11"/>
        <color theme="1"/>
        <rFont val="Sylfaen"/>
        <family val="1"/>
        <charset val="204"/>
      </rPr>
      <t>ბავშვთა</t>
    </r>
    <r>
      <rPr>
        <sz val="11"/>
        <color theme="1"/>
        <rFont val="Calibri"/>
        <family val="2"/>
        <charset val="204"/>
        <scheme val="minor"/>
      </rPr>
      <t xml:space="preserve"> </t>
    </r>
    <r>
      <rPr>
        <sz val="11"/>
        <color theme="1"/>
        <rFont val="Sylfaen"/>
        <family val="1"/>
        <charset val="204"/>
      </rPr>
      <t>მცირე</t>
    </r>
    <r>
      <rPr>
        <sz val="11"/>
        <color theme="1"/>
        <rFont val="Calibri"/>
        <family val="2"/>
        <charset val="204"/>
        <scheme val="minor"/>
      </rPr>
      <t xml:space="preserve"> </t>
    </r>
    <r>
      <rPr>
        <sz val="11"/>
        <color theme="1"/>
        <rFont val="Sylfaen"/>
        <family val="1"/>
        <charset val="204"/>
      </rPr>
      <t>საოჯახო</t>
    </r>
    <r>
      <rPr>
        <sz val="11"/>
        <color theme="1"/>
        <rFont val="Calibri"/>
        <family val="2"/>
        <charset val="204"/>
        <scheme val="minor"/>
      </rPr>
      <t xml:space="preserve"> </t>
    </r>
    <r>
      <rPr>
        <sz val="11"/>
        <color theme="1"/>
        <rFont val="Sylfaen"/>
        <family val="1"/>
        <charset val="204"/>
      </rPr>
      <t>ტიპის</t>
    </r>
    <r>
      <rPr>
        <sz val="11"/>
        <color theme="1"/>
        <rFont val="Calibri"/>
        <family val="2"/>
        <charset val="204"/>
        <scheme val="minor"/>
      </rPr>
      <t xml:space="preserve"> </t>
    </r>
    <r>
      <rPr>
        <sz val="11"/>
        <color theme="1"/>
        <rFont val="Sylfaen"/>
        <family val="1"/>
        <charset val="204"/>
      </rPr>
      <t>სახლები მძიმე და ღრმა ბავშვებისთვის</t>
    </r>
  </si>
  <si>
    <r>
      <t>შშმ</t>
    </r>
    <r>
      <rPr>
        <sz val="11"/>
        <color theme="1"/>
        <rFont val="Calibri"/>
        <family val="2"/>
        <charset val="204"/>
        <scheme val="minor"/>
      </rPr>
      <t xml:space="preserve"> </t>
    </r>
    <r>
      <rPr>
        <sz val="11"/>
        <color theme="1"/>
        <rFont val="Sylfaen"/>
        <family val="1"/>
        <charset val="204"/>
      </rPr>
      <t>ბავშვთა</t>
    </r>
    <r>
      <rPr>
        <sz val="11"/>
        <color theme="1"/>
        <rFont val="Calibri"/>
        <family val="2"/>
        <charset val="204"/>
        <scheme val="minor"/>
      </rPr>
      <t xml:space="preserve"> </t>
    </r>
    <r>
      <rPr>
        <sz val="11"/>
        <color theme="1"/>
        <rFont val="Sylfaen"/>
        <family val="1"/>
        <charset val="204"/>
      </rPr>
      <t>მცირე</t>
    </r>
    <r>
      <rPr>
        <sz val="11"/>
        <color theme="1"/>
        <rFont val="Calibri"/>
        <family val="2"/>
        <charset val="204"/>
        <scheme val="minor"/>
      </rPr>
      <t xml:space="preserve"> </t>
    </r>
    <r>
      <rPr>
        <sz val="11"/>
        <color theme="1"/>
        <rFont val="Sylfaen"/>
        <family val="1"/>
        <charset val="204"/>
      </rPr>
      <t>საოჯახო</t>
    </r>
    <r>
      <rPr>
        <sz val="11"/>
        <color theme="1"/>
        <rFont val="Calibri"/>
        <family val="2"/>
        <charset val="204"/>
        <scheme val="minor"/>
      </rPr>
      <t xml:space="preserve"> </t>
    </r>
    <r>
      <rPr>
        <sz val="11"/>
        <color theme="1"/>
        <rFont val="Sylfaen"/>
        <family val="1"/>
        <charset val="204"/>
      </rPr>
      <t>ტიპის</t>
    </r>
    <r>
      <rPr>
        <sz val="11"/>
        <color theme="1"/>
        <rFont val="Calibri"/>
        <family val="2"/>
        <charset val="204"/>
        <scheme val="minor"/>
      </rPr>
      <t xml:space="preserve"> </t>
    </r>
    <r>
      <rPr>
        <sz val="11"/>
        <color theme="1"/>
        <rFont val="Sylfaen"/>
        <family val="1"/>
        <charset val="204"/>
      </rPr>
      <t>სახლები  (კოჯორი)</t>
    </r>
  </si>
  <si>
    <t>ჯამი:</t>
  </si>
  <si>
    <t>შშმ ბავშვთა ,,პენსიების“ მატება</t>
  </si>
  <si>
    <t>9,025, 100 ლარი</t>
  </si>
  <si>
    <t>9,025,160 ლარი</t>
  </si>
  <si>
    <r>
      <t>17,328 000-</t>
    </r>
    <r>
      <rPr>
        <sz val="11"/>
        <color theme="1"/>
        <rFont val="Sylfaen"/>
        <family val="1"/>
        <charset val="204"/>
      </rPr>
      <t xml:space="preserve"> წლიურად</t>
    </r>
  </si>
  <si>
    <t>(5,776,000- 4 თვე)</t>
  </si>
  <si>
    <t>ძალადობის კრიზისული ცენტრი</t>
  </si>
  <si>
    <t>სოციალური მუშაკები (ხელფასი+ ტრენინგი)</t>
  </si>
  <si>
    <t>მოძალადეთა და ძალადობის მსხვერპლთა რეაბილიტაცია</t>
  </si>
  <si>
    <t>5295 კურსი</t>
  </si>
  <si>
    <t>6 ლარი დღეში</t>
  </si>
  <si>
    <t>11 ლარი დღეში</t>
  </si>
  <si>
    <t>18 ლარი დღეში</t>
  </si>
  <si>
    <r>
      <t xml:space="preserve">(7 </t>
    </r>
    <r>
      <rPr>
        <sz val="11"/>
        <color theme="1"/>
        <rFont val="Sylfaen"/>
        <family val="1"/>
        <charset val="204"/>
      </rPr>
      <t>ლარი</t>
    </r>
    <r>
      <rPr>
        <sz val="11"/>
        <color theme="1"/>
        <rFont val="Calibri"/>
        <family val="2"/>
        <charset val="204"/>
        <scheme val="minor"/>
      </rPr>
      <t>)</t>
    </r>
  </si>
  <si>
    <r>
      <t xml:space="preserve">(12 </t>
    </r>
    <r>
      <rPr>
        <sz val="11"/>
        <color theme="1"/>
        <rFont val="Sylfaen"/>
        <family val="1"/>
        <charset val="204"/>
      </rPr>
      <t>ლარი</t>
    </r>
    <r>
      <rPr>
        <sz val="11"/>
        <color theme="1"/>
        <rFont val="Calibri"/>
        <family val="2"/>
        <charset val="204"/>
        <scheme val="minor"/>
      </rPr>
      <t>)</t>
    </r>
  </si>
  <si>
    <t>(20 ლარი)</t>
  </si>
  <si>
    <t>ერთ. 3480</t>
  </si>
  <si>
    <t>ერთ.300</t>
  </si>
  <si>
    <r>
      <t>(560</t>
    </r>
    <r>
      <rPr>
        <sz val="11"/>
        <color theme="1"/>
        <rFont val="Sylfaen"/>
        <family val="1"/>
        <charset val="204"/>
      </rPr>
      <t>ლ</t>
    </r>
    <r>
      <rPr>
        <sz val="11"/>
        <color theme="1"/>
        <rFont val="Calibri"/>
        <family val="2"/>
        <charset val="204"/>
        <scheme val="minor"/>
      </rPr>
      <t>)</t>
    </r>
  </si>
  <si>
    <t>16 ლარი დღეში</t>
  </si>
  <si>
    <t>(17 ლარი)</t>
  </si>
  <si>
    <r>
      <t>ბენეფიციარი</t>
    </r>
    <r>
      <rPr>
        <b/>
        <sz val="11"/>
        <color theme="1"/>
        <rFont val="Calibri"/>
        <family val="2"/>
        <charset val="204"/>
        <scheme val="minor"/>
      </rPr>
      <t xml:space="preserve"> 2015 </t>
    </r>
    <r>
      <rPr>
        <b/>
        <sz val="11"/>
        <color theme="1"/>
        <rFont val="Sylfaen"/>
        <family val="1"/>
        <charset val="204"/>
      </rPr>
      <t>წ</t>
    </r>
  </si>
  <si>
    <t>3 თვეში</t>
  </si>
  <si>
    <t>(5-თვე)</t>
  </si>
  <si>
    <t xml:space="preserve"> მოცემული ვალდებულებები აღებულია საქართველოს მთავრობის პროგრამის,  ადამიანის უფლებების 2014-16წწ სამთავრობო სამოქმედო გეგმის, ბავშვთა კეთილდღეობის 2012-2015წწ სამოქმედო გეგმის, შშმ პირთა თანაბარიშესაძლებლობების უზრუნველყოფის 2014-16წწ სამოქმედო გეგმის, ევროკავშირთან ასოცირების სამოქმედო გეგმის ფარგლებში და შშმ პირთა გაეროს კონვენციის,  ევროპის სოციალური ქარტიის,  ასევე, საქართველოს პარლამენტის  და სახალხო დამცველის რეკომენდაციების გათვალისწინებით</t>
  </si>
  <si>
    <t>პროგრამა ეხმარება სიღატაკეში მყოფ  ბავშვიან ოჯახებს 1000 ლარის ფარგლებში კვების პროდუქტებით და საყოფაცხოვრებო ნივთებით, რაც აუცილებელია  პირველადი საჭიროებების დაკმაყოფილების, ბავშვის მიტოვების რისკის შემცირებისა და ზოგადად დეინსტიტუციონალიზაციის პროცესის წარმატებისთვის. ინფლაციის გამო, 2016 წელს იგივე მოცულობის საქონლის შესყიდვისთვის 1000 ლარი არ იქნება საკმარისი და საჭიროა ერთი ოჯახისთვის გასაწევი დახმარების მინიმუმ 1200 ლარამდე გაზრდა. ასევე, არსებული საჭიროების გათვალისწინებით უნდა გაიზარდოს ბენეფიციართა რაოდენობა  1800 დან 4000-მდე</t>
  </si>
  <si>
    <t>2015 წლის ბიუჯეტი</t>
  </si>
  <si>
    <t>2016 წელს საჭირო თანხა</t>
  </si>
  <si>
    <t xml:space="preserve">პროგრამის ფარგლებში ხდება 0-7 წლამდე ასაკის,  განვითარების შეფერხების მქონე (მათ შორის, დაუნის სინდრომი, ცერებრული დამბლა,განვითარების ზოგადი (პერვაზიული) აშლილობა, მეტყველების განვითარების სპეციფიკური აშლილობა, გონებრივი ჩამორჩენილობა  და სხვა) ბავშვების ოჯახის მხარდაჭერა და ბავშვებთან  მულტიდისციპლინური გუნდის სპეციალისტების მიერ მუშაობა, რაც ხელს უწყობს შეზღუდული შესაძლებლობის განვითარების და ბავშვის მიტოვებისპრევენციას. ამჟამად პროგრამაში ჩართულია 495 ბავშვი და მათი ოჯახი, რაც არასაკმარისია არსებულ მოთხოვნასთან და საჭიროებასთან შედარებით. ერთი თვის ვაუჩერის ღირებულებაა 144 ლარი. 2016 წლის ბიუჯეტი დათვლილია იგივე თანხაზე, თუმცა ინფლაციის გამო მოსალოდნელია  დღის წესრიგში დადგეს მისი გადახედვაც. </t>
  </si>
  <si>
    <t>800+1000 (ხელოვნ/კვება)</t>
  </si>
  <si>
    <t xml:space="preserve">3000
+1000 (ხელოვნ/კვება)
</t>
  </si>
  <si>
    <t xml:space="preserve">პროგრამის ფარგლებში ხდება სამუშაო დღეებში სხვადასხვა სამიზნე ჯგუფების (ღარიბ ოჯახებში მცხოვრები და მიტოვების რისკის ქვეშ მყოფი ბავშვების, შშმ ბავშვების და შშმ პირების) საჭიროების შესაბამისი მომსახურებების მიწოდება, რომელშიც შედის კვება, ტრანსპორტირება, საყოფაცხოვრებო და სახელობო-პროფესიული უნარ-ჩვევების შეძენა/განვითარება, განათლება, კულტურულ-სპორტულ და გამაჯანსაღებელ ღონისძიებებში ჩართვა, რაც მნიშვნელოვანია მათი ოჯახების მხარდაჭერის, იტოვების პრევენციის და საზოგადოებაში ინტეგრაციისთვის </t>
  </si>
  <si>
    <t xml:space="preserve">2016 წლის ბიუჯეტი დათვლილია იგივე თანხაზე (დღეში 20 ლარი), თუმცა ინფლაციის გამო მოსალოდნელია  დღის წესრიგში დადგეს მისი გადახედვაც.  ამასთან, არსებული მოთხოვნის გათვალისწინების შემთხვევაში,  საჭიროა ბენეფიციართა  რაოდენობის  100 მდე გაზრდა. </t>
  </si>
  <si>
    <t>არსებული 6 ლარი დღიური დაფინანსება ვერ უზრუნველყოფს სტანდარტის შესაბამისად სერვისის გაწევას. ამას ემატება კომუნალური გადასახადების მატება. (იხდიან იურიდიული პირების ტარიფით) ამიტომ აუცილებელია ვაუჩერის ერთი დღის ღირებულების მინიმუმ ერთი ლარით გაზრდა. წინააღმდეგ შემთხვევაში, სერვისების უმეტესობა ვერ შეძლებს მომსახურების გაწევას. აღსანიშნავია ისიც, რომ წინა წლებში ორგანიზაციები ახერხებდნენ დონორებისგან თანადაფინანსების მოპოვებას. ამჟამად კი  პრაქტიკულად მთლიანად სახელმწიფო დაფინანსებაზე არიან დამოკიდებული. არსებობდა დაპირება კომპანია სოკარისგან კომუნალური გადასახადების დაფინანსებასთან დაკავშირებით, თუმცა ცოტა ხნის წინ ასეთ თანამშრომლობაზე უარი განაცხადა. მ.შ. მცირე საოჯახო ტიპის სახლების კომუნალურ ხარჯებთან დაკავშირებითაც, რასაც უკვე აფინანსებდა.</t>
  </si>
  <si>
    <t xml:space="preserve"> წლიურად არსებული მოთხოვნის მინიმუმი შეადგენს 100 ელ ეტლს. ბიუჯეტი დათვლილია იგივე (ერთ 3480 ლარი) თანხაზე თუმცა ინფლაციის გამო მოსალოდნელია  დღის წესრიგში დადგეს მისი გადახედვაც</t>
  </si>
  <si>
    <t xml:space="preserve"> წლიურად არსებული მოთხოვნა  შეადგენს 600 მექანიკურ ეტლს. ერთადერთი მომწოდებელი არსებულ ფასზე 300 ლარზე არ შემოვიდა ტენდერში. 2015 წელსვე  ფასი გაიზარდა 560 ლარამდე</t>
  </si>
  <si>
    <t>წლიურად არსებული მოთხოვნის მინიმუმი არის 1000. თუმცა არსებული დაბალი ტარიფების გამო ხდება დაბალი ხარისხის პროთეზების დამზადება, რაც იწვევს ბენეფიციართა უკმაყოფილებას.  უფრო ხარისხიანი პროთეზირების მიზნით აუცილებელია პროთეზთან ერთად  სილიკონ ლაინერის შესყიდვა რომლის მინ.ღირებულებაა 1000 ლარი. თუმცა ინფლაციის გათვალისწინებით, მოსალოდნელია მისი ღირებულების გაზრდა.</t>
  </si>
  <si>
    <t>წლიურად არსებული მოთხოვნა არის 1600. ბიუჯეტი დათვლილია იგივე (ერთ 3480 ლარი) თანხაზე თუმცა ინფლაციის გამო მოსალოდნელია  დღის წესრიგში დადგეს მისი გადახედვაც</t>
  </si>
  <si>
    <t>(35 920ლ)</t>
  </si>
  <si>
    <t>ერთადერთი მომწოდებელი არსებულ ფასზე 33 500 ლარზე არ შემოვიდა ტენდერში. 2015 წელსვე ფასი გაიზარდა 35 920 ლარამდე (ამას კიდევ უნდა დაემატოს ლოგოპედის და მორგების თანხა 5000 ლარი ერთ ბენეფიციარზე). ამჟამად რიგშია 60 ზე მეტი მაძიებელი</t>
  </si>
  <si>
    <t>არსებული 11 ლარი დღიური დაფინანსება ვერ უზრუნველყოფს სტანდარტის შესაბამისად სერვისის გაწევას. ამას ემატება კომუნალური გადასახადების მატება. (იხდიან იურიდიული პირების ტარიფით) ამიტომ აუცილებელია ვაუჩერის ერთი დღის ღირებულების მინიმუმ ერთი ლარით გაზრდა. წინააღმდეგ შემთხვევაში, სერვისების უმეტესობა ვერ შეძლებს მომსახურების გაწევას. ამასთან, არსებული მოთხოვნის გათვალისწინების შემთხვევაში,  საჭიროა ბენეფიციართა  რაოდენობის  გაზრდა.   წინა წლებში ორგანიზაციები ახერხებდნენ დონორებისგან თანადაფინანსების მოპოვებას. ამჟამად კი  პრაქტიკულად მთლიანად სახელმწიფო დაფინანსებაზე არიან დამოკიდებული. არსებობდა დაპირება კომპანია სოკარისგან კომუნალური გადასახადების დაფინანსებასთან დაკავშირებით, თუმცა ცოტა ხნის წინ ასეთ თანამშრომლობაზე უარი განაცხადა. მ.შ. მცირე საოჯახო ტიპის სახლების კომუნალურ ხარჯებთან დაკავშირებითაც, რასაც უკვე აფინანსებდა.</t>
  </si>
  <si>
    <r>
      <t>ღრმა</t>
    </r>
    <r>
      <rPr>
        <sz val="11"/>
        <color theme="1"/>
        <rFont val="Calibri"/>
        <family val="2"/>
        <charset val="204"/>
        <scheme val="minor"/>
      </rPr>
      <t xml:space="preserve"> </t>
    </r>
    <r>
      <rPr>
        <sz val="11"/>
        <color theme="1"/>
        <rFont val="Sylfaen"/>
        <family val="1"/>
        <charset val="204"/>
      </rPr>
      <t>ფიზიკური</t>
    </r>
    <r>
      <rPr>
        <sz val="11"/>
        <color theme="1"/>
        <rFont val="Calibri"/>
        <family val="2"/>
        <charset val="204"/>
        <scheme val="minor"/>
      </rPr>
      <t xml:space="preserve"> </t>
    </r>
    <r>
      <rPr>
        <sz val="11"/>
        <color theme="1"/>
        <rFont val="Sylfaen"/>
        <family val="1"/>
        <charset val="204"/>
      </rPr>
      <t>და</t>
    </r>
    <r>
      <rPr>
        <sz val="11"/>
        <color theme="1"/>
        <rFont val="Calibri"/>
        <family val="2"/>
        <charset val="204"/>
        <scheme val="minor"/>
      </rPr>
      <t xml:space="preserve"> </t>
    </r>
    <r>
      <rPr>
        <sz val="11"/>
        <color theme="1"/>
        <rFont val="Sylfaen"/>
        <family val="1"/>
        <charset val="204"/>
      </rPr>
      <t>გონებრივი განვითარების შეფერხების მქონე ბავშვები</t>
    </r>
  </si>
  <si>
    <t xml:space="preserve">პროგრამის ფარგლებში ხდება ბავშვთა ცერებრული დამბლის, სპინური კუნთოვანი ატროფიისა და მასთან დაკავშირებული სინდრომების, კუნთოვანი დისტროფიის, თანდაყოლილი მიოპათიების, კუნთების სხვა (მათ შორის, დაუზუსტებელი) პირველადი დაზიანების, ჰემი-, პარა- და ტეტრაპლეგიის, ცენტრალური ნერვული სისტემის ანთებითი და სისხლძარღვოვანი დაავადებების შედეგების, ანთებითი პოლინეიროპათიების შედეგების, პერიფერიული ნერვული სისტემის სამშობიარო ტრავმის შედეგების მქონე ბავშვთა რეაბილიტაცია ფიზიკური თერაპიის, ოკუპაციური თერაპიის, მეტყველებისა და ენის თერაპიისა და, საჭიროების შემთხვევაში, ფსიქოლოგიური კორექციის, ქცევითი თერაპიის მეშვეობით. აგრეთვე, მშობელთა მხარდაჭერას.   მიუხედავად 2015წ  კურსების დამატებისა, დიდია მოთხოვნადა  რიგშია 230 ბავშვი. ერთი კურსის ღირებულებაა 308 ლარი. 2016 წლის ბიუჯეტი დათვლილია იგივე თანხაზე, თუმცა ინფლაციის გამო მოსალოდნელია  დღის წესრიგში დადგეს მისი გადახედვაც. </t>
  </si>
  <si>
    <t>პროგრამის ფარგლებში ხდება შშმ პირთა და ხანდაზმულთა საცხოვრებლით, ყოველდღიური მომსახურებითა და სამჯერადი კვებით უზრუნველყოფა,  საჭიროებისამებრ, პირველადი სამედიცინო დახმარების გაწევა, ამბულატორიული და სტაციონარული სამედიცინო მომსახურების მიღების ორგანიზება;  დამოუკიდებლობის ხარისხის ამაღლების მიზნით, ბენეფიციარებისათვის ინდივიდუალური მომსახურების  პროგრამის შედგენა და განხორციელება;  პროფესიული უნარ-ჩვევების განვითარება (ბენეფიციარების ინდივიდუალური შესაძლებლობებისა და სურვილის გათვალისწინებით – ხელობის შერჩევა, სწავლება და პრაქტიკული გამოყენების ხელშეწყობა და სხვა.    არსებული 16 ლარი დღიური დაფინანსება ვერ უზრუნველყოფს სტანდარტის შესაბამისად სერვისის გაწევას. ამას ემატება კომუნალური გადასახადების მატება. (იხდიან იურიდიული პირების ტარიფით) ამიტომ აუცილებელია ვაუჩერის ერთი დღის ღირებულების 2 ლარით გაზრდა. (სხვა სადღეღამისო მომსახურებების შესაბამის ოდენობამდე) წინააღმდეგ შემთხვევაში, მიმწოდებლები ვერ შეძლებენ მომსახურების გაწევას. ამასთან, არსებობს  გაზრდილი მოთხოვნა და საჭიროა ბენეფიციართა  რაოდენობის  გაზრდა 250-მდე.  წინა წლებში ორგანიზაციები ახერხებდნენ დონორებისგან თანადაფინანსების მოპოვებას. ამჟამად კი  პრაქტიკულად მთლიანად სახელმწიფო დაფინანსებაზე არიან დამოკიდებული. არსებობდა დაპირება კომპანია სოკარისგან კომუნალური გადასახადების დაფინანსებასთან დაკავშირებით, თუმცა ცოტა ხნის წინ ასეთ თანამშრომლობაზე უარი განაცხადა. მ.შ. მცირე საოჯახო ტიპის სახლების კომუნალურ ხარჯებთან დაკავშირებითაც, რასაც უკვე აფინანსებდა.</t>
  </si>
  <si>
    <t xml:space="preserve">პროგრამის ფარგლებში ხება მშობელთა მზრუნველობამოკლებული ბავშვების, მინდობით აღმზრდელ ჯახებში ღზრდის უზრუნველყოფა და ინსტიტუციებში განთავსების  პრაქტიკის ჩანაცვლება უჯახურ გარემოში აღზრდით. არსებული ტენდენციის გათვალისწინებით საჭიროა მომავალ წელს მინიმუმ 1300- ბენეფიციარამდე გაზრდა. დაფინანსების ოდენობა დამოკიდებულია მინდობით აღზრდის ტიპზე (არანათესაური, ნათესაური, შშმ, გადაუდებელი) რაც 200-დან 600 ლარამდეა. ბიუჯეტი დათვლილია იგივე თანხებზე, თუმცა ინფლაციის გათვალისწინებით მოსალოდნელია დაფინანსების გაზრდის საკითხის მოთხოვნა. </t>
  </si>
  <si>
    <t>პროგრამის ფარგლებში ხება მშობელთა მზრუნველობამოკლებული ბავშვების, მცირე საოჯახო ტიპის სახლებში (მაქსიმუმ 8-10 ბავშვი) ღზრდის უზრუნველყოფა და ინსტიტუციებში განთავსების  პრაქტიკის ჩანაცვლება უჯახურ გარემოში აღზრდით. არსებული 17 ლარი დღიური დაფინანსება ვერ უზრუნველყოფს სტანდარტის შესაბამისად სერვისის გაწევას.ამას ემატება კომუნალური გადასახადების მატება.  (იხდიან იურიდიული პირების ტარიფით) ამიტომ აუცილებელია ვაუჩერის ერთი დღის ღირებულების 2 ლარით გაზრდა. (სხვა სადღეღამისო მომსახურებების შესაბამის ოდენობამდე) წინააღმდეგ შემთხვევაში, მიმწოდებლები ვერ შეძლებენ მომსახურების გაწევას.   აღსანიშნავია, რომ წინა წლებში ორგანიზაციები ახერხებდნენ დონორებისგან თანადაფინანსების მოპოვებას. ამჟამად კი  პრაქტიკულად მთლიანად სახელმწიფო დაფინანსებაზე არიან დამოკიდებული. არსებობდა დაპირება კომპანია სოკარისგან კომუნალური გადასახადების დაფინანსებასთან დაკავშირებით, თუმცა ცოტა ხნის წინ ასეთ თანამშრომლობაზე უარი განაცხადა. მ.შ. მცირე საოჯახო ტიპის სახლების კომუნალურ ხარჯებთან დაკავშირებითაც, რასაც უკვე აფინანსებდა.</t>
  </si>
  <si>
    <t>იგივე პარამეტრებით</t>
  </si>
  <si>
    <t>საპროთეზო-ორთოპედიული საშუალებებით უზრუნველყოფა</t>
  </si>
  <si>
    <t xml:space="preserve">იგივე პარამეტრებით.  პროგრამის ფარგლებში ჩვილ ბავშვთა მიტოვების პრევენციისა და ბავშვის ბიოლოგიური ოჯახის გაძლიერების მიზნით სხვადასხვა პრობლემების მქონე დედებს  და ორსულებს 10 წლამდე ასაკის შვილ(ებ)თან ერთად, თუკი ეს უკანასკნელ(ნ)ი მიტოვების ან ინსტიტუციაში მოხვედრის რისკის წინაშე იმყოფებიან უზრუნველყოფს თავშესაფრით და სხვა აუცილებელი მომსახურებით
</t>
  </si>
  <si>
    <t>პროგრამის ფარგლებში ხდება მიუსაფარი ე.წ. ქუჩის ბავშვების დღისა და სადღეღამისო მომსახურებებით უზრუნველყოფა და განვითარების სათანადო პირობების შექმნა. დაგეგმილია 2016 წელს ბენეფიციართა რაოდენობის მცირედით გაზრდა. ბიუჯეტი დათვლილია იგივე თანხებზე, თუმცა ინფლაციის გათვალისწინებით მოსალოდნელია დაფინანსების გაზრდის საკითხის მოთხოვნა.</t>
  </si>
  <si>
    <t>პროგრამა ამოქმედდება 2015 წლის ოქტომბრიდან. იგივე პარამეტრებით 2016 წელს.</t>
  </si>
  <si>
    <t>თბილისის ჩვილ ბავშვთა სახლის ბენეფიციარების ცივილური სერვისებით უზრუნველყოფისთვის აუცილებელია მათთვის მცირე ოჯახური ტიპის სერვისების განვითარება, რისთვისაც 2016 წელს გაეროს ბავშვთა ფონდთან შეთანხმებულია 2016 წლის მეორე ნახევარში 1 6 ბავშვიანი სახლის ამოქმედება. მიმდინარე ხარჯი-ბავშვზე არის დღეში 50 ლარი.</t>
  </si>
  <si>
    <t>2016  წლის მეორე ნახევარში ვგეგმავთ  ოჯახური ტიპის 1,  6 ბავშვიანი სახლის ამოქმედებას კოჯრის შშმ ბავშვთა სახლის ბენეფიციარებისთვის. მიმდინარე ხარჯი-ბავშვზე არის დღეში 40 ლარი.</t>
  </si>
  <si>
    <t>35 02 03 02</t>
  </si>
  <si>
    <t>35 02 03 07</t>
  </si>
  <si>
    <t>35 02 03 08</t>
  </si>
  <si>
    <t>35 02 03 11</t>
  </si>
  <si>
    <t>35 02 03 12</t>
  </si>
  <si>
    <t>35 02 03 13</t>
  </si>
  <si>
    <t>კომპონენტი</t>
  </si>
  <si>
    <t>35 02 05 05</t>
  </si>
  <si>
    <t>35 03 02 04</t>
  </si>
  <si>
    <t>35 03 02 09</t>
  </si>
  <si>
    <t>35 03 02 06</t>
  </si>
  <si>
    <t>35 03 02 10</t>
  </si>
  <si>
    <t>35 032 03 03</t>
  </si>
  <si>
    <r>
      <t>დღის</t>
    </r>
    <r>
      <rPr>
        <b/>
        <sz val="11"/>
        <color theme="1"/>
        <rFont val="Calibri"/>
        <family val="2"/>
        <charset val="204"/>
        <scheme val="minor"/>
      </rPr>
      <t xml:space="preserve"> </t>
    </r>
    <r>
      <rPr>
        <b/>
        <sz val="11"/>
        <color theme="1"/>
        <rFont val="Sylfaen"/>
        <family val="1"/>
        <charset val="204"/>
      </rPr>
      <t>ცენტრები</t>
    </r>
    <r>
      <rPr>
        <b/>
        <sz val="11"/>
        <color theme="1"/>
        <rFont val="Calibri"/>
        <family val="2"/>
        <charset val="204"/>
        <scheme val="minor"/>
      </rPr>
      <t>:</t>
    </r>
  </si>
  <si>
    <r>
      <t>მიუსაფარი</t>
    </r>
    <r>
      <rPr>
        <b/>
        <sz val="11"/>
        <color theme="1"/>
        <rFont val="Calibri"/>
        <family val="2"/>
        <charset val="204"/>
        <scheme val="minor"/>
      </rPr>
      <t xml:space="preserve"> </t>
    </r>
    <r>
      <rPr>
        <b/>
        <sz val="11"/>
        <color theme="1"/>
        <rFont val="Sylfaen"/>
        <family val="1"/>
        <charset val="204"/>
      </rPr>
      <t>(ქუჩის) ბავშვები</t>
    </r>
  </si>
  <si>
    <r>
      <t>სათემო</t>
    </r>
    <r>
      <rPr>
        <b/>
        <sz val="11"/>
        <color theme="1"/>
        <rFont val="Calibri"/>
        <family val="2"/>
        <charset val="204"/>
        <scheme val="minor"/>
      </rPr>
      <t xml:space="preserve"> </t>
    </r>
    <r>
      <rPr>
        <b/>
        <sz val="11"/>
        <color theme="1"/>
        <rFont val="Sylfaen"/>
        <family val="1"/>
        <charset val="204"/>
      </rPr>
      <t>ორგანიზაციები</t>
    </r>
  </si>
  <si>
    <r>
      <t>ბავშვთა</t>
    </r>
    <r>
      <rPr>
        <b/>
        <sz val="11"/>
        <color theme="1"/>
        <rFont val="Calibri"/>
        <family val="2"/>
        <charset val="204"/>
        <scheme val="minor"/>
      </rPr>
      <t xml:space="preserve"> </t>
    </r>
    <r>
      <rPr>
        <b/>
        <sz val="11"/>
        <color theme="1"/>
        <rFont val="Sylfaen"/>
        <family val="1"/>
        <charset val="204"/>
      </rPr>
      <t>რეაბილიტაცია</t>
    </r>
    <r>
      <rPr>
        <b/>
        <sz val="11"/>
        <color theme="1"/>
        <rFont val="Calibri"/>
        <family val="2"/>
        <charset val="204"/>
        <scheme val="minor"/>
      </rPr>
      <t>/</t>
    </r>
    <r>
      <rPr>
        <b/>
        <sz val="11"/>
        <color theme="1"/>
        <rFont val="Sylfaen"/>
        <family val="1"/>
        <charset val="204"/>
      </rPr>
      <t>აბილიტაცია</t>
    </r>
  </si>
  <si>
    <r>
      <t>ომის</t>
    </r>
    <r>
      <rPr>
        <b/>
        <sz val="11"/>
        <color theme="1"/>
        <rFont val="Calibri"/>
        <family val="2"/>
        <charset val="204"/>
        <scheme val="minor"/>
      </rPr>
      <t xml:space="preserve"> </t>
    </r>
    <r>
      <rPr>
        <b/>
        <sz val="11"/>
        <color theme="1"/>
        <rFont val="Sylfaen"/>
        <family val="1"/>
        <charset val="204"/>
      </rPr>
      <t>ვეტერანთა</t>
    </r>
    <r>
      <rPr>
        <b/>
        <sz val="11"/>
        <color theme="1"/>
        <rFont val="Calibri"/>
        <family val="2"/>
        <charset val="204"/>
        <scheme val="minor"/>
      </rPr>
      <t xml:space="preserve"> </t>
    </r>
    <r>
      <rPr>
        <b/>
        <sz val="11"/>
        <color theme="1"/>
        <rFont val="Sylfaen"/>
        <family val="1"/>
        <charset val="204"/>
      </rPr>
      <t>რეაბილიტაცია</t>
    </r>
  </si>
  <si>
    <r>
      <t>ბავშვთა</t>
    </r>
    <r>
      <rPr>
        <b/>
        <sz val="11"/>
        <color theme="1"/>
        <rFont val="Calibri"/>
        <family val="2"/>
        <charset val="204"/>
        <scheme val="minor"/>
      </rPr>
      <t xml:space="preserve"> </t>
    </r>
    <r>
      <rPr>
        <b/>
        <sz val="11"/>
        <color theme="1"/>
        <rFont val="Sylfaen"/>
        <family val="1"/>
        <charset val="204"/>
      </rPr>
      <t>ადრეული</t>
    </r>
    <r>
      <rPr>
        <b/>
        <sz val="11"/>
        <color theme="1"/>
        <rFont val="Calibri"/>
        <family val="2"/>
        <charset val="204"/>
        <scheme val="minor"/>
      </rPr>
      <t xml:space="preserve"> </t>
    </r>
    <r>
      <rPr>
        <b/>
        <sz val="11"/>
        <color theme="1"/>
        <rFont val="Sylfaen"/>
        <family val="1"/>
        <charset val="204"/>
      </rPr>
      <t>განვითარება</t>
    </r>
  </si>
  <si>
    <r>
      <t>ყრუთა</t>
    </r>
    <r>
      <rPr>
        <b/>
        <sz val="11"/>
        <color theme="1"/>
        <rFont val="Calibri"/>
        <family val="2"/>
        <charset val="204"/>
        <scheme val="minor"/>
      </rPr>
      <t xml:space="preserve"> </t>
    </r>
    <r>
      <rPr>
        <b/>
        <sz val="11"/>
        <color theme="1"/>
        <rFont val="Sylfaen"/>
        <family val="1"/>
        <charset val="204"/>
      </rPr>
      <t>კომუნიკაცია</t>
    </r>
  </si>
  <si>
    <r>
      <t>დამხმარე</t>
    </r>
    <r>
      <rPr>
        <b/>
        <sz val="11"/>
        <color theme="1"/>
        <rFont val="Calibri"/>
        <family val="2"/>
        <charset val="204"/>
        <scheme val="minor"/>
      </rPr>
      <t xml:space="preserve"> </t>
    </r>
    <r>
      <rPr>
        <b/>
        <sz val="11"/>
        <color theme="1"/>
        <rFont val="Sylfaen"/>
        <family val="1"/>
        <charset val="204"/>
      </rPr>
      <t>საშუალებები:</t>
    </r>
  </si>
  <si>
    <r>
      <t xml:space="preserve"> </t>
    </r>
    <r>
      <rPr>
        <sz val="11"/>
        <color theme="1"/>
        <rFont val="Sylfaen"/>
        <family val="1"/>
        <charset val="204"/>
      </rPr>
      <t>სმენის</t>
    </r>
    <r>
      <rPr>
        <sz val="11"/>
        <color theme="1"/>
        <rFont val="Calibri"/>
        <family val="2"/>
        <charset val="204"/>
        <scheme val="minor"/>
      </rPr>
      <t xml:space="preserve"> </t>
    </r>
    <r>
      <rPr>
        <sz val="11"/>
        <color theme="1"/>
        <rFont val="Sylfaen"/>
        <family val="1"/>
        <charset val="204"/>
      </rPr>
      <t>აპარატებით</t>
    </r>
    <r>
      <rPr>
        <sz val="11"/>
        <color theme="1"/>
        <rFont val="Calibri"/>
        <family val="2"/>
        <charset val="204"/>
        <scheme val="minor"/>
      </rPr>
      <t xml:space="preserve"> </t>
    </r>
    <r>
      <rPr>
        <sz val="11"/>
        <color theme="1"/>
        <rFont val="Sylfaen"/>
        <family val="1"/>
        <charset val="204"/>
      </rPr>
      <t>უზრუნველყოფა</t>
    </r>
  </si>
  <si>
    <r>
      <t xml:space="preserve"> </t>
    </r>
    <r>
      <rPr>
        <sz val="11"/>
        <color theme="1"/>
        <rFont val="Sylfaen"/>
        <family val="1"/>
        <charset val="204"/>
      </rPr>
      <t>კოხლეარული</t>
    </r>
    <r>
      <rPr>
        <sz val="11"/>
        <color theme="1"/>
        <rFont val="Calibri"/>
        <family val="2"/>
        <charset val="204"/>
        <scheme val="minor"/>
      </rPr>
      <t xml:space="preserve"> </t>
    </r>
    <r>
      <rPr>
        <sz val="11"/>
        <color theme="1"/>
        <rFont val="Sylfaen"/>
        <family val="1"/>
        <charset val="204"/>
      </rPr>
      <t>იმპლანტით</t>
    </r>
    <r>
      <rPr>
        <sz val="11"/>
        <color theme="1"/>
        <rFont val="Calibri"/>
        <family val="2"/>
        <charset val="204"/>
        <scheme val="minor"/>
      </rPr>
      <t xml:space="preserve"> </t>
    </r>
    <r>
      <rPr>
        <sz val="11"/>
        <color theme="1"/>
        <rFont val="Sylfaen"/>
        <family val="1"/>
        <charset val="204"/>
      </rPr>
      <t>უზრუნველყოფა</t>
    </r>
  </si>
  <si>
    <r>
      <t>მინდობით</t>
    </r>
    <r>
      <rPr>
        <b/>
        <sz val="11"/>
        <color theme="1"/>
        <rFont val="Calibri"/>
        <family val="2"/>
        <charset val="204"/>
        <scheme val="minor"/>
      </rPr>
      <t xml:space="preserve"> </t>
    </r>
    <r>
      <rPr>
        <b/>
        <sz val="11"/>
        <color theme="1"/>
        <rFont val="Sylfaen"/>
        <family val="1"/>
        <charset val="204"/>
      </rPr>
      <t>აღზრდა</t>
    </r>
  </si>
  <si>
    <r>
      <t>მცირე</t>
    </r>
    <r>
      <rPr>
        <b/>
        <sz val="11"/>
        <color theme="1"/>
        <rFont val="Calibri"/>
        <family val="2"/>
        <charset val="204"/>
        <scheme val="minor"/>
      </rPr>
      <t xml:space="preserve"> </t>
    </r>
    <r>
      <rPr>
        <b/>
        <sz val="11"/>
        <color theme="1"/>
        <rFont val="Sylfaen"/>
        <family val="1"/>
        <charset val="204"/>
      </rPr>
      <t>საოჯახო</t>
    </r>
    <r>
      <rPr>
        <b/>
        <sz val="11"/>
        <color theme="1"/>
        <rFont val="Calibri"/>
        <family val="2"/>
        <charset val="204"/>
        <scheme val="minor"/>
      </rPr>
      <t xml:space="preserve"> </t>
    </r>
    <r>
      <rPr>
        <b/>
        <sz val="11"/>
        <color theme="1"/>
        <rFont val="Sylfaen"/>
        <family val="1"/>
        <charset val="204"/>
      </rPr>
      <t>ტიპის</t>
    </r>
    <r>
      <rPr>
        <b/>
        <sz val="11"/>
        <color theme="1"/>
        <rFont val="Calibri"/>
        <family val="2"/>
        <charset val="204"/>
        <scheme val="minor"/>
      </rPr>
      <t xml:space="preserve"> </t>
    </r>
    <r>
      <rPr>
        <b/>
        <sz val="11"/>
        <color theme="1"/>
        <rFont val="Sylfaen"/>
        <family val="1"/>
        <charset val="204"/>
      </rPr>
      <t>სახლები</t>
    </r>
  </si>
  <si>
    <r>
      <t>დედათა</t>
    </r>
    <r>
      <rPr>
        <b/>
        <sz val="11"/>
        <color theme="1"/>
        <rFont val="Calibri"/>
        <family val="2"/>
        <charset val="204"/>
        <scheme val="minor"/>
      </rPr>
      <t xml:space="preserve"> </t>
    </r>
    <r>
      <rPr>
        <b/>
        <sz val="11"/>
        <color theme="1"/>
        <rFont val="Sylfaen"/>
        <family val="1"/>
        <charset val="204"/>
      </rPr>
      <t>და</t>
    </r>
    <r>
      <rPr>
        <b/>
        <sz val="11"/>
        <color theme="1"/>
        <rFont val="Calibri"/>
        <family val="2"/>
        <charset val="204"/>
        <scheme val="minor"/>
      </rPr>
      <t xml:space="preserve"> </t>
    </r>
    <r>
      <rPr>
        <b/>
        <sz val="11"/>
        <color theme="1"/>
        <rFont val="Sylfaen"/>
        <family val="1"/>
        <charset val="204"/>
      </rPr>
      <t>ბავშვთა</t>
    </r>
    <r>
      <rPr>
        <b/>
        <sz val="11"/>
        <color theme="1"/>
        <rFont val="Calibri"/>
        <family val="2"/>
        <charset val="204"/>
        <scheme val="minor"/>
      </rPr>
      <t xml:space="preserve"> </t>
    </r>
    <r>
      <rPr>
        <b/>
        <sz val="11"/>
        <color theme="1"/>
        <rFont val="Sylfaen"/>
        <family val="1"/>
        <charset val="204"/>
      </rPr>
      <t>თავშესაფარი</t>
    </r>
  </si>
  <si>
    <r>
      <t>კრიზისულ</t>
    </r>
    <r>
      <rPr>
        <b/>
        <sz val="11"/>
        <color theme="1"/>
        <rFont val="Calibri"/>
        <family val="2"/>
        <charset val="204"/>
        <scheme val="minor"/>
      </rPr>
      <t xml:space="preserve"> </t>
    </r>
    <r>
      <rPr>
        <b/>
        <sz val="11"/>
        <color theme="1"/>
        <rFont val="Sylfaen"/>
        <family val="1"/>
        <charset val="204"/>
      </rPr>
      <t>მდგომარეობაში</t>
    </r>
    <r>
      <rPr>
        <b/>
        <sz val="11"/>
        <color theme="1"/>
        <rFont val="Calibri"/>
        <family val="2"/>
        <charset val="204"/>
        <scheme val="minor"/>
      </rPr>
      <t xml:space="preserve"> </t>
    </r>
    <r>
      <rPr>
        <b/>
        <sz val="11"/>
        <color theme="1"/>
        <rFont val="Sylfaen"/>
        <family val="1"/>
        <charset val="204"/>
      </rPr>
      <t>მყოფი</t>
    </r>
    <r>
      <rPr>
        <b/>
        <sz val="11"/>
        <color theme="1"/>
        <rFont val="Calibri"/>
        <family val="2"/>
        <charset val="204"/>
        <scheme val="minor"/>
      </rPr>
      <t xml:space="preserve"> </t>
    </r>
    <r>
      <rPr>
        <b/>
        <sz val="11"/>
        <color theme="1"/>
        <rFont val="Sylfaen"/>
        <family val="1"/>
        <charset val="204"/>
      </rPr>
      <t>ბავშვიანი</t>
    </r>
    <r>
      <rPr>
        <b/>
        <sz val="11"/>
        <color theme="1"/>
        <rFont val="Calibri"/>
        <family val="2"/>
        <charset val="204"/>
        <scheme val="minor"/>
      </rPr>
      <t xml:space="preserve"> </t>
    </r>
    <r>
      <rPr>
        <b/>
        <sz val="11"/>
        <color theme="1"/>
        <rFont val="Sylfaen"/>
        <family val="1"/>
        <charset val="204"/>
      </rPr>
      <t>ოჯახების</t>
    </r>
    <r>
      <rPr>
        <b/>
        <sz val="11"/>
        <color theme="1"/>
        <rFont val="Calibri"/>
        <family val="2"/>
        <charset val="204"/>
        <scheme val="minor"/>
      </rPr>
      <t xml:space="preserve"> </t>
    </r>
    <r>
      <rPr>
        <b/>
        <sz val="11"/>
        <color theme="1"/>
        <rFont val="Sylfaen"/>
        <family val="1"/>
        <charset val="204"/>
      </rPr>
      <t>გადაუდებელი</t>
    </r>
    <r>
      <rPr>
        <b/>
        <sz val="11"/>
        <color theme="1"/>
        <rFont val="Calibri"/>
        <family val="2"/>
        <charset val="204"/>
        <scheme val="minor"/>
      </rPr>
      <t xml:space="preserve"> </t>
    </r>
    <r>
      <rPr>
        <b/>
        <sz val="11"/>
        <color theme="1"/>
        <rFont val="Sylfaen"/>
        <family val="1"/>
        <charset val="204"/>
      </rPr>
      <t>დახმარება</t>
    </r>
  </si>
  <si>
    <t>სულ</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</si>
</sst>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charset val="204"/>
      <scheme val="minor"/>
    </font>
    <font>
      <sz val="11"/>
      <color theme="1"/>
      <name val="Sylfaen"/>
      <family val="1"/>
      <charset val="204"/>
    </font>
    <font>
      <i/>
      <sz val="11"/>
      <color theme="1"/>
      <name val="Calibri"/>
      <family val="2"/>
      <charset val="204"/>
      <scheme val="minor"/>
    </font>
    <font>
      <b/>
      <sz val="11"/>
      <color theme="1"/>
      <name val="Calibri"/>
      <family val="2"/>
      <charset val="204"/>
      <scheme val="minor"/>
    </font>
    <font>
      <b/>
      <sz val="12"/>
      <color theme="1"/>
      <name val="Sylfaen"/>
      <family val="1"/>
      <charset val="204"/>
    </font>
    <font>
      <sz val="12"/>
      <color theme="1"/>
      <name val="Calibri"/>
      <family val="2"/>
      <charset val="204"/>
      <scheme val="minor"/>
    </font>
    <font>
      <b/>
      <sz val="12"/>
      <color rgb="FF808080"/>
      <name val="Calibri"/>
      <family val="2"/>
      <charset val="204"/>
      <scheme val="minor"/>
    </font>
    <font>
      <b/>
      <sz val="11"/>
      <color theme="1"/>
      <name val="Sylfaen"/>
      <family val="1"/>
      <charset val="204"/>
    </font>
    <font>
      <sz val="8"/>
      <color theme="1"/>
      <name val="Sylfaen"/>
      <family val="1"/>
      <charset val="204"/>
    </font>
    <font>
      <sz val="11"/>
      <name val="Sylfaen"/>
      <family val="1"/>
      <charset val="204"/>
    </font>
    <font>
      <b/>
      <sz val="14"/>
      <color theme="1"/>
      <name val="Calibri"/>
      <family val="2"/>
      <charset val="204"/>
      <scheme val="minor"/>
    </font>
    <font>
      <sz val="10"/>
      <color theme="1"/>
      <name val="Sylfaen"/>
      <family val="1"/>
      <charset val="204"/>
    </font>
    <font>
      <b/>
      <sz val="11"/>
      <color theme="1"/>
      <name val="Sylfaen"/>
      <family val="1"/>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0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58">
    <xf numFmtId="0" fontId="0" fillId="0" borderId="0" xfId="0"/>
    <xf numFmtId="0" fontId="0" fillId="2" borderId="0" xfId="0" applyFill="1" applyAlignment="1">
      <alignment wrapText="1"/>
    </xf>
    <xf numFmtId="3" fontId="0" fillId="2" borderId="0" xfId="0" applyNumberFormat="1" applyFill="1" applyAlignment="1">
      <alignment wrapText="1"/>
    </xf>
    <xf numFmtId="0" fontId="0" fillId="2" borderId="1" xfId="0" applyFill="1" applyBorder="1" applyAlignment="1">
      <alignment wrapText="1"/>
    </xf>
    <xf numFmtId="0" fontId="0" fillId="2" borderId="1" xfId="0" applyFill="1" applyBorder="1" applyAlignment="1">
      <alignment horizontal="center" vertical="center" wrapText="1"/>
    </xf>
    <xf numFmtId="0" fontId="1" fillId="2" borderId="1" xfId="0" applyFont="1" applyFill="1" applyBorder="1" applyAlignment="1">
      <alignment vertical="center" wrapText="1"/>
    </xf>
    <xf numFmtId="0" fontId="3" fillId="2" borderId="1" xfId="0" applyFont="1" applyFill="1" applyBorder="1" applyAlignment="1">
      <alignment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 xfId="0" applyFill="1" applyBorder="1" applyAlignment="1">
      <alignment horizontal="center" wrapText="1"/>
    </xf>
    <xf numFmtId="0" fontId="2" fillId="2" borderId="1" xfId="0" applyFont="1" applyFill="1" applyBorder="1" applyAlignment="1">
      <alignment vertical="center" wrapText="1"/>
    </xf>
    <xf numFmtId="0" fontId="2" fillId="2" borderId="3" xfId="0" applyFont="1" applyFill="1" applyBorder="1" applyAlignment="1">
      <alignment vertical="center" wrapText="1"/>
    </xf>
    <xf numFmtId="0" fontId="2" fillId="2" borderId="1" xfId="0" applyFont="1" applyFill="1" applyBorder="1" applyAlignment="1">
      <alignment vertical="center" wrapText="1"/>
    </xf>
    <xf numFmtId="3" fontId="2" fillId="2" borderId="4" xfId="0" applyNumberFormat="1" applyFont="1" applyFill="1" applyBorder="1" applyAlignment="1">
      <alignment vertical="center" wrapText="1"/>
    </xf>
    <xf numFmtId="0" fontId="4" fillId="2" borderId="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3" fontId="1" fillId="2" borderId="1" xfId="0" applyNumberFormat="1" applyFont="1" applyFill="1" applyBorder="1"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left" vertical="top" wrapText="1"/>
    </xf>
    <xf numFmtId="0" fontId="1" fillId="2" borderId="1" xfId="0" applyFont="1" applyFill="1" applyBorder="1" applyAlignment="1">
      <alignment horizontal="right" vertical="center" wrapText="1"/>
    </xf>
    <xf numFmtId="0" fontId="12" fillId="2" borderId="1" xfId="0" applyFont="1" applyFill="1" applyBorder="1" applyAlignment="1">
      <alignment horizontal="left" vertical="top" wrapText="1"/>
    </xf>
    <xf numFmtId="0" fontId="2" fillId="2" borderId="1" xfId="0" applyFont="1" applyFill="1" applyBorder="1" applyAlignment="1">
      <alignment horizontal="right" vertical="center" wrapText="1"/>
    </xf>
    <xf numFmtId="0" fontId="2" fillId="2" borderId="1" xfId="0" applyFont="1" applyFill="1" applyBorder="1" applyAlignment="1">
      <alignment horizontal="left" vertical="top" wrapText="1"/>
    </xf>
    <xf numFmtId="3" fontId="9" fillId="2" borderId="1" xfId="0" applyNumberFormat="1" applyFont="1" applyFill="1" applyBorder="1" applyAlignment="1">
      <alignment vertical="center" wrapText="1"/>
    </xf>
    <xf numFmtId="0" fontId="10" fillId="2" borderId="1" xfId="0" applyFont="1" applyFill="1" applyBorder="1" applyAlignment="1">
      <alignment vertical="center" wrapText="1"/>
    </xf>
    <xf numFmtId="0" fontId="5" fillId="2" borderId="1" xfId="0" applyFont="1" applyFill="1" applyBorder="1" applyAlignment="1">
      <alignment vertical="center" wrapText="1"/>
    </xf>
    <xf numFmtId="3" fontId="5" fillId="2" borderId="1" xfId="0" applyNumberFormat="1" applyFont="1" applyFill="1" applyBorder="1" applyAlignment="1">
      <alignment vertical="center" wrapText="1"/>
    </xf>
    <xf numFmtId="3" fontId="11" fillId="2" borderId="1" xfId="0" applyNumberFormat="1" applyFont="1" applyFill="1" applyBorder="1" applyAlignment="1">
      <alignment vertical="center" wrapText="1"/>
    </xf>
    <xf numFmtId="0" fontId="6" fillId="2" borderId="1" xfId="0" applyFont="1" applyFill="1" applyBorder="1" applyAlignment="1">
      <alignment vertical="center" wrapText="1"/>
    </xf>
    <xf numFmtId="0" fontId="8" fillId="2" borderId="1" xfId="0" applyFont="1" applyFill="1" applyBorder="1" applyAlignment="1">
      <alignment vertical="center" wrapText="1"/>
    </xf>
    <xf numFmtId="3" fontId="7" fillId="2" borderId="1" xfId="0" applyNumberFormat="1" applyFont="1" applyFill="1" applyBorder="1" applyAlignment="1">
      <alignment vertical="center" wrapText="1"/>
    </xf>
    <xf numFmtId="0" fontId="11" fillId="2" borderId="1" xfId="0" applyFont="1" applyFill="1" applyBorder="1" applyAlignment="1">
      <alignment vertical="center" wrapText="1"/>
    </xf>
    <xf numFmtId="3" fontId="8" fillId="2" borderId="1" xfId="0" applyNumberFormat="1" applyFont="1" applyFill="1" applyBorder="1" applyAlignment="1">
      <alignment vertical="center" wrapText="1"/>
    </xf>
    <xf numFmtId="0" fontId="8" fillId="2" borderId="1" xfId="0" applyFont="1" applyFill="1" applyBorder="1" applyAlignment="1">
      <alignment vertical="center" wrapText="1"/>
    </xf>
    <xf numFmtId="3" fontId="1" fillId="2" borderId="1" xfId="0" applyNumberFormat="1" applyFont="1" applyFill="1" applyBorder="1" applyAlignment="1">
      <alignment horizontal="right" vertical="center" wrapText="1"/>
    </xf>
    <xf numFmtId="3" fontId="13" fillId="3" borderId="1" xfId="0" applyNumberFormat="1" applyFont="1" applyFill="1" applyBorder="1" applyAlignment="1">
      <alignment horizontal="right" vertical="center" wrapText="1"/>
    </xf>
    <xf numFmtId="0" fontId="0" fillId="2" borderId="1" xfId="0" applyFill="1" applyBorder="1" applyAlignment="1">
      <alignment horizontal="center" vertical="center" wrapText="1"/>
    </xf>
    <xf numFmtId="3" fontId="13" fillId="4" borderId="1" xfId="0" applyNumberFormat="1" applyFont="1" applyFill="1" applyBorder="1" applyAlignment="1">
      <alignment vertic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3" fontId="8" fillId="4" borderId="1" xfId="0" applyNumberFormat="1" applyFont="1" applyFill="1" applyBorder="1" applyAlignment="1">
      <alignment vertical="center" wrapText="1"/>
    </xf>
    <xf numFmtId="0" fontId="0" fillId="2" borderId="5" xfId="0" applyFill="1" applyBorder="1" applyAlignment="1">
      <alignment horizontal="center" vertical="center" wrapText="1"/>
    </xf>
    <xf numFmtId="0" fontId="8" fillId="4" borderId="1" xfId="0" applyFont="1" applyFill="1" applyBorder="1" applyAlignment="1">
      <alignment vertical="center" wrapText="1"/>
    </xf>
    <xf numFmtId="0" fontId="8" fillId="4" borderId="2" xfId="0" applyFont="1" applyFill="1" applyBorder="1" applyAlignment="1">
      <alignment vertical="center" wrapText="1"/>
    </xf>
    <xf numFmtId="3" fontId="2" fillId="2" borderId="1" xfId="0" applyNumberFormat="1" applyFont="1" applyFill="1" applyBorder="1" applyAlignment="1">
      <alignment horizontal="right" vertical="center" wrapText="1"/>
    </xf>
    <xf numFmtId="3" fontId="2" fillId="2" borderId="1" xfId="0" applyNumberFormat="1" applyFont="1" applyFill="1" applyBorder="1" applyAlignment="1">
      <alignment horizontal="right" vertical="center" wrapText="1"/>
    </xf>
    <xf numFmtId="3" fontId="0" fillId="2" borderId="1" xfId="0" applyNumberFormat="1" applyFill="1" applyBorder="1" applyAlignment="1">
      <alignment horizontal="right" wrapText="1"/>
    </xf>
    <xf numFmtId="0" fontId="2"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3" fontId="10" fillId="2" borderId="1" xfId="0" applyNumberFormat="1" applyFont="1" applyFill="1" applyBorder="1" applyAlignment="1">
      <alignment horizontal="right" vertical="center" wrapText="1"/>
    </xf>
    <xf numFmtId="0" fontId="10" fillId="2" borderId="1" xfId="0" applyFont="1" applyFill="1" applyBorder="1" applyAlignment="1">
      <alignment horizontal="right" vertical="center" wrapText="1"/>
    </xf>
    <xf numFmtId="0" fontId="8" fillId="2" borderId="1" xfId="0" applyFont="1" applyFill="1" applyBorder="1" applyAlignment="1">
      <alignment horizontal="right" vertical="center" wrapText="1"/>
    </xf>
    <xf numFmtId="0" fontId="5" fillId="4" borderId="1" xfId="0" applyFont="1" applyFill="1" applyBorder="1" applyAlignment="1">
      <alignment vertical="center" wrapText="1"/>
    </xf>
    <xf numFmtId="3" fontId="5" fillId="4" borderId="2" xfId="0" applyNumberFormat="1" applyFont="1" applyFill="1" applyBorder="1" applyAlignment="1">
      <alignment horizontal="center" vertical="center" wrapText="1"/>
    </xf>
    <xf numFmtId="3" fontId="5" fillId="4" borderId="3" xfId="0" applyNumberFormat="1" applyFont="1" applyFill="1" applyBorder="1" applyAlignment="1">
      <alignment horizontal="center" vertical="center" wrapText="1"/>
    </xf>
    <xf numFmtId="3" fontId="11" fillId="5" borderId="1" xfId="0" applyNumberFormat="1" applyFont="1" applyFill="1" applyBorder="1" applyAlignment="1">
      <alignment vertical="center" wrapText="1"/>
    </xf>
    <xf numFmtId="0" fontId="11" fillId="5"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tabSelected="1" topLeftCell="A16" zoomScale="85" zoomScaleNormal="85" workbookViewId="0">
      <selection activeCell="K19" sqref="K19"/>
    </sheetView>
  </sheetViews>
  <sheetFormatPr defaultRowHeight="15" x14ac:dyDescent="0.25"/>
  <cols>
    <col min="1" max="1" width="39.28515625" style="1" customWidth="1"/>
    <col min="2" max="2" width="38.42578125" style="1" customWidth="1"/>
    <col min="3" max="3" width="17.85546875" style="1" customWidth="1"/>
    <col min="4" max="4" width="18" style="1" customWidth="1"/>
    <col min="5" max="5" width="15.7109375" style="1" customWidth="1"/>
    <col min="6" max="6" width="15.140625" style="1" customWidth="1"/>
    <col min="7" max="7" width="90" style="1" customWidth="1"/>
    <col min="8" max="8" width="15.7109375" style="1" customWidth="1"/>
    <col min="9" max="16384" width="9.140625" style="1"/>
  </cols>
  <sheetData>
    <row r="1" spans="1:8" ht="63.75" customHeight="1" x14ac:dyDescent="0.25">
      <c r="B1" s="14" t="s">
        <v>40</v>
      </c>
      <c r="C1" s="14"/>
      <c r="D1" s="14"/>
      <c r="E1" s="14"/>
      <c r="F1" s="14"/>
      <c r="G1" s="14"/>
    </row>
    <row r="2" spans="1:8" ht="60" x14ac:dyDescent="0.25">
      <c r="A2" s="3"/>
      <c r="B2" s="15" t="s">
        <v>75</v>
      </c>
      <c r="C2" s="16" t="s">
        <v>42</v>
      </c>
      <c r="D2" s="15" t="s">
        <v>43</v>
      </c>
      <c r="E2" s="15" t="s">
        <v>37</v>
      </c>
      <c r="F2" s="15" t="s">
        <v>0</v>
      </c>
      <c r="G2" s="15" t="s">
        <v>1</v>
      </c>
    </row>
    <row r="3" spans="1:8" ht="74.25" customHeight="1" x14ac:dyDescent="0.25">
      <c r="A3" s="4" t="s">
        <v>69</v>
      </c>
      <c r="B3" s="43" t="s">
        <v>82</v>
      </c>
      <c r="C3" s="36">
        <v>3235900</v>
      </c>
      <c r="D3" s="36">
        <v>6071200</v>
      </c>
      <c r="E3" s="5"/>
      <c r="F3" s="6"/>
      <c r="G3" s="5" t="s">
        <v>47</v>
      </c>
      <c r="H3" s="2"/>
    </row>
    <row r="4" spans="1:8" ht="69" customHeight="1" x14ac:dyDescent="0.25">
      <c r="A4" s="4"/>
      <c r="B4" s="10" t="s">
        <v>3</v>
      </c>
      <c r="C4" s="10" t="s">
        <v>26</v>
      </c>
      <c r="D4" s="17">
        <v>1058400</v>
      </c>
      <c r="E4" s="10">
        <v>560</v>
      </c>
      <c r="F4" s="18">
        <v>600</v>
      </c>
      <c r="G4" s="19" t="s">
        <v>49</v>
      </c>
    </row>
    <row r="5" spans="1:8" ht="90.75" customHeight="1" x14ac:dyDescent="0.25">
      <c r="A5" s="4"/>
      <c r="B5" s="10"/>
      <c r="C5" s="10"/>
      <c r="D5" s="20" t="s">
        <v>29</v>
      </c>
      <c r="E5" s="10"/>
      <c r="F5" s="18"/>
      <c r="G5" s="19"/>
    </row>
    <row r="6" spans="1:8" ht="47.25" customHeight="1" x14ac:dyDescent="0.25">
      <c r="A6" s="4"/>
      <c r="B6" s="10" t="s">
        <v>4</v>
      </c>
      <c r="C6" s="10" t="s">
        <v>27</v>
      </c>
      <c r="D6" s="17">
        <v>2419200</v>
      </c>
      <c r="E6" s="10">
        <v>637</v>
      </c>
      <c r="F6" s="18">
        <v>800</v>
      </c>
      <c r="G6" s="21" t="s">
        <v>56</v>
      </c>
    </row>
    <row r="7" spans="1:8" ht="30.75" customHeight="1" x14ac:dyDescent="0.25">
      <c r="A7" s="4"/>
      <c r="B7" s="10"/>
      <c r="C7" s="10"/>
      <c r="D7" s="20" t="s">
        <v>30</v>
      </c>
      <c r="E7" s="10"/>
      <c r="F7" s="18"/>
      <c r="G7" s="21"/>
    </row>
    <row r="8" spans="1:8" ht="43.5" customHeight="1" x14ac:dyDescent="0.25">
      <c r="A8" s="4"/>
      <c r="B8" s="18" t="s">
        <v>5</v>
      </c>
      <c r="C8" s="10" t="s">
        <v>27</v>
      </c>
      <c r="D8" s="17">
        <v>1814400</v>
      </c>
      <c r="E8" s="10">
        <v>446</v>
      </c>
      <c r="F8" s="18">
        <v>600</v>
      </c>
      <c r="G8" s="21"/>
    </row>
    <row r="9" spans="1:8" ht="44.25" customHeight="1" x14ac:dyDescent="0.25">
      <c r="A9" s="4"/>
      <c r="B9" s="18"/>
      <c r="C9" s="10"/>
      <c r="D9" s="20" t="s">
        <v>30</v>
      </c>
      <c r="E9" s="10"/>
      <c r="F9" s="18"/>
      <c r="G9" s="21"/>
    </row>
    <row r="10" spans="1:8" ht="40.5" customHeight="1" x14ac:dyDescent="0.25">
      <c r="A10" s="4"/>
      <c r="B10" s="10" t="s">
        <v>57</v>
      </c>
      <c r="C10" s="10" t="s">
        <v>28</v>
      </c>
      <c r="D10" s="17">
        <v>504000</v>
      </c>
      <c r="E10" s="10">
        <v>66</v>
      </c>
      <c r="F10" s="18">
        <v>100</v>
      </c>
      <c r="G10" s="18" t="s">
        <v>48</v>
      </c>
    </row>
    <row r="11" spans="1:8" ht="44.25" customHeight="1" x14ac:dyDescent="0.25">
      <c r="A11" s="4"/>
      <c r="B11" s="10"/>
      <c r="C11" s="10"/>
      <c r="D11" s="22" t="s">
        <v>31</v>
      </c>
      <c r="E11" s="10"/>
      <c r="F11" s="18"/>
      <c r="G11" s="18"/>
    </row>
    <row r="12" spans="1:8" ht="79.5" customHeight="1" x14ac:dyDescent="0.25">
      <c r="A12" s="37" t="s">
        <v>81</v>
      </c>
      <c r="B12" s="43" t="s">
        <v>83</v>
      </c>
      <c r="C12" s="38">
        <v>730100</v>
      </c>
      <c r="D12" s="38">
        <v>800000</v>
      </c>
      <c r="E12" s="12">
        <v>90</v>
      </c>
      <c r="F12" s="12">
        <v>110</v>
      </c>
      <c r="G12" s="5" t="s">
        <v>65</v>
      </c>
    </row>
    <row r="13" spans="1:8" ht="91.5" customHeight="1" x14ac:dyDescent="0.25">
      <c r="A13" s="7" t="s">
        <v>77</v>
      </c>
      <c r="B13" s="44" t="s">
        <v>84</v>
      </c>
      <c r="C13" s="41">
        <v>1044300</v>
      </c>
      <c r="D13" s="41">
        <v>1642500</v>
      </c>
      <c r="E13" s="10">
        <v>180</v>
      </c>
      <c r="F13" s="18">
        <v>250</v>
      </c>
      <c r="G13" s="23" t="s">
        <v>59</v>
      </c>
    </row>
    <row r="14" spans="1:8" ht="174.75" customHeight="1" x14ac:dyDescent="0.25">
      <c r="A14" s="8"/>
      <c r="B14" s="11"/>
      <c r="C14" s="24" t="s">
        <v>35</v>
      </c>
      <c r="D14" s="12" t="s">
        <v>12</v>
      </c>
      <c r="E14" s="10"/>
      <c r="F14" s="18"/>
      <c r="G14" s="23"/>
    </row>
    <row r="15" spans="1:8" ht="177" customHeight="1" x14ac:dyDescent="0.25">
      <c r="A15" s="37" t="s">
        <v>76</v>
      </c>
      <c r="B15" s="43" t="s">
        <v>85</v>
      </c>
      <c r="C15" s="38">
        <v>1651600</v>
      </c>
      <c r="D15" s="41">
        <v>2111648</v>
      </c>
      <c r="E15" s="22" t="s">
        <v>25</v>
      </c>
      <c r="F15" s="22" t="s">
        <v>2</v>
      </c>
      <c r="G15" s="12" t="s">
        <v>58</v>
      </c>
    </row>
    <row r="16" spans="1:8" ht="63.75" customHeight="1" x14ac:dyDescent="0.25">
      <c r="A16" s="37" t="s">
        <v>79</v>
      </c>
      <c r="B16" s="43" t="s">
        <v>86</v>
      </c>
      <c r="C16" s="38">
        <v>40000</v>
      </c>
      <c r="D16" s="38">
        <v>40000</v>
      </c>
      <c r="E16" s="12">
        <v>160</v>
      </c>
      <c r="F16" s="12">
        <v>160</v>
      </c>
      <c r="G16" s="5" t="s">
        <v>62</v>
      </c>
    </row>
    <row r="17" spans="1:7" ht="154.5" customHeight="1" x14ac:dyDescent="0.25">
      <c r="A17" s="37" t="s">
        <v>70</v>
      </c>
      <c r="B17" s="43" t="s">
        <v>87</v>
      </c>
      <c r="C17" s="41">
        <v>832800</v>
      </c>
      <c r="D17" s="41">
        <f>F17*144*12</f>
        <v>1123200</v>
      </c>
      <c r="E17" s="12">
        <v>495</v>
      </c>
      <c r="F17" s="5">
        <v>650</v>
      </c>
      <c r="G17" s="5" t="s">
        <v>44</v>
      </c>
    </row>
    <row r="18" spans="1:7" ht="75" customHeight="1" x14ac:dyDescent="0.25">
      <c r="A18" s="37" t="s">
        <v>71</v>
      </c>
      <c r="B18" s="43" t="s">
        <v>88</v>
      </c>
      <c r="C18" s="38">
        <v>48000</v>
      </c>
      <c r="D18" s="38">
        <v>60000</v>
      </c>
      <c r="E18" s="5"/>
      <c r="F18" s="5"/>
      <c r="G18" s="5" t="s">
        <v>62</v>
      </c>
    </row>
    <row r="19" spans="1:7" ht="61.5" customHeight="1" x14ac:dyDescent="0.25">
      <c r="A19" s="7" t="s">
        <v>78</v>
      </c>
      <c r="B19" s="43" t="s">
        <v>89</v>
      </c>
      <c r="C19" s="38">
        <v>1888100</v>
      </c>
      <c r="D19" s="38">
        <f>348000+336000+200000+400000+2659800</f>
        <v>3943800</v>
      </c>
      <c r="E19" s="12"/>
      <c r="F19" s="5"/>
      <c r="G19" s="5"/>
    </row>
    <row r="20" spans="1:7" ht="30" customHeight="1" x14ac:dyDescent="0.25">
      <c r="A20" s="42"/>
      <c r="B20" s="48" t="s">
        <v>6</v>
      </c>
      <c r="C20" s="45">
        <v>111360</v>
      </c>
      <c r="D20" s="45">
        <v>348000</v>
      </c>
      <c r="E20" s="10">
        <v>32</v>
      </c>
      <c r="F20" s="18">
        <v>100</v>
      </c>
      <c r="G20" s="18" t="s">
        <v>50</v>
      </c>
    </row>
    <row r="21" spans="1:7" ht="33.75" customHeight="1" x14ac:dyDescent="0.25">
      <c r="A21" s="42"/>
      <c r="B21" s="48"/>
      <c r="C21" s="45" t="s">
        <v>32</v>
      </c>
      <c r="D21" s="22" t="s">
        <v>7</v>
      </c>
      <c r="E21" s="10"/>
      <c r="F21" s="18"/>
      <c r="G21" s="18"/>
    </row>
    <row r="22" spans="1:7" ht="31.5" customHeight="1" x14ac:dyDescent="0.25">
      <c r="A22" s="42"/>
      <c r="B22" s="48" t="s">
        <v>8</v>
      </c>
      <c r="C22" s="45">
        <v>40440</v>
      </c>
      <c r="D22" s="35">
        <v>336000</v>
      </c>
      <c r="E22" s="10">
        <f>-(135)</f>
        <v>-135</v>
      </c>
      <c r="F22" s="18">
        <v>600</v>
      </c>
      <c r="G22" s="10" t="s">
        <v>51</v>
      </c>
    </row>
    <row r="23" spans="1:7" ht="24" customHeight="1" x14ac:dyDescent="0.25">
      <c r="A23" s="42"/>
      <c r="B23" s="48"/>
      <c r="C23" s="45" t="s">
        <v>33</v>
      </c>
      <c r="D23" s="20" t="s">
        <v>34</v>
      </c>
      <c r="E23" s="10"/>
      <c r="F23" s="18"/>
      <c r="G23" s="10"/>
    </row>
    <row r="24" spans="1:7" ht="45" customHeight="1" x14ac:dyDescent="0.25">
      <c r="A24" s="42"/>
      <c r="B24" s="49" t="s">
        <v>63</v>
      </c>
      <c r="C24" s="46">
        <v>800000</v>
      </c>
      <c r="D24" s="35">
        <v>2000000</v>
      </c>
      <c r="E24" s="10">
        <v>800</v>
      </c>
      <c r="F24" s="18">
        <v>1000</v>
      </c>
      <c r="G24" s="10" t="s">
        <v>52</v>
      </c>
    </row>
    <row r="25" spans="1:7" ht="39" customHeight="1" x14ac:dyDescent="0.25">
      <c r="A25" s="42"/>
      <c r="B25" s="49"/>
      <c r="C25" s="46"/>
      <c r="D25" s="20" t="s">
        <v>9</v>
      </c>
      <c r="E25" s="10"/>
      <c r="F25" s="18"/>
      <c r="G25" s="10"/>
    </row>
    <row r="26" spans="1:7" ht="23.25" customHeight="1" x14ac:dyDescent="0.25">
      <c r="A26" s="42"/>
      <c r="B26" s="49" t="s">
        <v>90</v>
      </c>
      <c r="C26" s="45">
        <v>300000</v>
      </c>
      <c r="D26" s="45">
        <v>400000</v>
      </c>
      <c r="E26" s="10">
        <v>1200</v>
      </c>
      <c r="F26" s="18">
        <v>1600</v>
      </c>
      <c r="G26" s="10" t="s">
        <v>53</v>
      </c>
    </row>
    <row r="27" spans="1:7" ht="23.25" customHeight="1" x14ac:dyDescent="0.25">
      <c r="A27" s="42"/>
      <c r="B27" s="49"/>
      <c r="C27" s="22" t="s">
        <v>10</v>
      </c>
      <c r="D27" s="22" t="s">
        <v>11</v>
      </c>
      <c r="E27" s="10"/>
      <c r="F27" s="18"/>
      <c r="G27" s="10"/>
    </row>
    <row r="28" spans="1:7" ht="24.75" customHeight="1" x14ac:dyDescent="0.25">
      <c r="A28" s="42"/>
      <c r="B28" s="49" t="s">
        <v>91</v>
      </c>
      <c r="C28" s="46">
        <v>621500</v>
      </c>
      <c r="D28" s="47">
        <v>2659800</v>
      </c>
      <c r="E28" s="10">
        <f>-(19)</f>
        <v>-19</v>
      </c>
      <c r="F28" s="18">
        <v>65</v>
      </c>
      <c r="G28" s="10" t="s">
        <v>55</v>
      </c>
    </row>
    <row r="29" spans="1:7" ht="31.5" customHeight="1" x14ac:dyDescent="0.25">
      <c r="A29" s="8"/>
      <c r="B29" s="49"/>
      <c r="C29" s="46"/>
      <c r="D29" s="22" t="s">
        <v>54</v>
      </c>
      <c r="E29" s="10"/>
      <c r="F29" s="18"/>
      <c r="G29" s="10"/>
    </row>
    <row r="30" spans="1:7" ht="111" customHeight="1" x14ac:dyDescent="0.25">
      <c r="A30" s="37" t="s">
        <v>80</v>
      </c>
      <c r="B30" s="43" t="s">
        <v>92</v>
      </c>
      <c r="C30" s="41">
        <v>6201200</v>
      </c>
      <c r="D30" s="41">
        <v>6650000</v>
      </c>
      <c r="E30" s="12">
        <v>1200</v>
      </c>
      <c r="F30" s="5">
        <v>1300</v>
      </c>
      <c r="G30" s="5" t="s">
        <v>60</v>
      </c>
    </row>
    <row r="31" spans="1:7" ht="97.5" customHeight="1" x14ac:dyDescent="0.25">
      <c r="A31" s="7" t="s">
        <v>72</v>
      </c>
      <c r="B31" s="44" t="s">
        <v>93</v>
      </c>
      <c r="C31" s="41">
        <v>2178700</v>
      </c>
      <c r="D31" s="41">
        <v>2628000</v>
      </c>
      <c r="E31" s="10">
        <v>393</v>
      </c>
      <c r="F31" s="18">
        <v>400</v>
      </c>
      <c r="G31" s="10" t="s">
        <v>61</v>
      </c>
    </row>
    <row r="32" spans="1:7" ht="90" customHeight="1" x14ac:dyDescent="0.25">
      <c r="A32" s="8"/>
      <c r="B32" s="11"/>
      <c r="C32" s="45" t="s">
        <v>36</v>
      </c>
      <c r="D32" s="22" t="s">
        <v>12</v>
      </c>
      <c r="E32" s="10"/>
      <c r="F32" s="18"/>
      <c r="G32" s="10"/>
    </row>
    <row r="33" spans="1:7" ht="86.25" customHeight="1" x14ac:dyDescent="0.25">
      <c r="A33" s="37" t="s">
        <v>73</v>
      </c>
      <c r="B33" s="43" t="s">
        <v>94</v>
      </c>
      <c r="C33" s="41">
        <v>403200</v>
      </c>
      <c r="D33" s="41">
        <v>403200</v>
      </c>
      <c r="E33" s="12">
        <v>73</v>
      </c>
      <c r="F33" s="12">
        <v>73</v>
      </c>
      <c r="G33" s="5" t="s">
        <v>64</v>
      </c>
    </row>
    <row r="34" spans="1:7" ht="150" customHeight="1" x14ac:dyDescent="0.25">
      <c r="A34" s="37" t="s">
        <v>74</v>
      </c>
      <c r="B34" s="43" t="s">
        <v>95</v>
      </c>
      <c r="C34" s="41">
        <v>1746100</v>
      </c>
      <c r="D34" s="41">
        <v>4800000</v>
      </c>
      <c r="E34" s="22" t="s">
        <v>45</v>
      </c>
      <c r="F34" s="22" t="s">
        <v>46</v>
      </c>
      <c r="G34" s="12" t="s">
        <v>41</v>
      </c>
    </row>
    <row r="35" spans="1:7" ht="41.25" customHeight="1" x14ac:dyDescent="0.25">
      <c r="A35" s="39"/>
      <c r="B35" s="10" t="s">
        <v>13</v>
      </c>
      <c r="C35" s="50">
        <v>36000</v>
      </c>
      <c r="D35" s="46">
        <v>144000</v>
      </c>
      <c r="E35" s="25">
        <v>40</v>
      </c>
      <c r="F35" s="10">
        <v>40</v>
      </c>
      <c r="G35" s="18" t="s">
        <v>66</v>
      </c>
    </row>
    <row r="36" spans="1:7" ht="42" customHeight="1" x14ac:dyDescent="0.25">
      <c r="A36" s="40"/>
      <c r="B36" s="10"/>
      <c r="C36" s="51" t="s">
        <v>38</v>
      </c>
      <c r="D36" s="46"/>
      <c r="E36" s="25"/>
      <c r="F36" s="10"/>
      <c r="G36" s="18"/>
    </row>
    <row r="37" spans="1:7" ht="32.25" customHeight="1" x14ac:dyDescent="0.25">
      <c r="A37" s="9"/>
      <c r="B37" s="10" t="s">
        <v>14</v>
      </c>
      <c r="C37" s="10"/>
      <c r="D37" s="45">
        <f>F37*153*50</f>
        <v>45900</v>
      </c>
      <c r="E37" s="10"/>
      <c r="F37" s="10">
        <v>6</v>
      </c>
      <c r="G37" s="18" t="s">
        <v>67</v>
      </c>
    </row>
    <row r="38" spans="1:7" ht="39.75" customHeight="1" x14ac:dyDescent="0.25">
      <c r="A38" s="9"/>
      <c r="B38" s="10"/>
      <c r="C38" s="10"/>
      <c r="D38" s="22" t="s">
        <v>39</v>
      </c>
      <c r="E38" s="10"/>
      <c r="F38" s="10"/>
      <c r="G38" s="18"/>
    </row>
    <row r="39" spans="1:7" ht="32.25" customHeight="1" x14ac:dyDescent="0.25">
      <c r="A39" s="9"/>
      <c r="B39" s="10" t="s">
        <v>15</v>
      </c>
      <c r="C39" s="10"/>
      <c r="D39" s="45">
        <f>F39*153*40</f>
        <v>36720</v>
      </c>
      <c r="E39" s="10"/>
      <c r="F39" s="10">
        <v>6</v>
      </c>
      <c r="G39" s="18" t="s">
        <v>68</v>
      </c>
    </row>
    <row r="40" spans="1:7" ht="26.25" customHeight="1" x14ac:dyDescent="0.25">
      <c r="A40" s="9"/>
      <c r="B40" s="10"/>
      <c r="C40" s="10"/>
      <c r="D40" s="22" t="s">
        <v>39</v>
      </c>
      <c r="E40" s="10"/>
      <c r="F40" s="10"/>
      <c r="G40" s="18"/>
    </row>
    <row r="41" spans="1:7" ht="36" customHeight="1" x14ac:dyDescent="0.25">
      <c r="A41" s="3"/>
      <c r="B41" s="53" t="s">
        <v>96</v>
      </c>
      <c r="C41" s="54">
        <v>20000000</v>
      </c>
      <c r="D41" s="56" t="e">
        <f>D34+D17+D15+D4+D6+D8+D10+D20+D24+D26+#REF!+D13+D16+D31+D30+D33+D12+D18+D35+D37+D39</f>
        <v>#REF!</v>
      </c>
      <c r="E41" s="29"/>
      <c r="F41" s="29"/>
      <c r="G41" s="30"/>
    </row>
    <row r="42" spans="1:7" ht="39.75" customHeight="1" x14ac:dyDescent="0.25">
      <c r="A42" s="3"/>
      <c r="B42" s="53"/>
      <c r="C42" s="55"/>
      <c r="D42" s="57"/>
      <c r="E42" s="29"/>
      <c r="F42" s="29"/>
      <c r="G42" s="30"/>
    </row>
    <row r="43" spans="1:7" ht="63.75" customHeight="1" x14ac:dyDescent="0.25">
      <c r="A43" s="3"/>
      <c r="B43" s="30" t="s">
        <v>17</v>
      </c>
      <c r="C43" s="33">
        <v>10830000</v>
      </c>
      <c r="D43" s="52" t="s">
        <v>20</v>
      </c>
      <c r="E43" s="10" t="s">
        <v>18</v>
      </c>
      <c r="F43" s="10" t="s">
        <v>19</v>
      </c>
      <c r="G43" s="18"/>
    </row>
    <row r="44" spans="1:7" ht="51" customHeight="1" x14ac:dyDescent="0.25">
      <c r="A44" s="3"/>
      <c r="B44" s="30"/>
      <c r="C44" s="33"/>
      <c r="D44" s="22" t="s">
        <v>21</v>
      </c>
      <c r="E44" s="10"/>
      <c r="F44" s="10"/>
      <c r="G44" s="18"/>
    </row>
    <row r="45" spans="1:7" ht="40.5" customHeight="1" x14ac:dyDescent="0.25">
      <c r="A45" s="3"/>
      <c r="B45" s="34" t="s">
        <v>22</v>
      </c>
      <c r="C45" s="5"/>
      <c r="D45" s="5"/>
      <c r="E45" s="5"/>
      <c r="F45" s="5"/>
      <c r="G45" s="5"/>
    </row>
    <row r="46" spans="1:7" ht="44.25" customHeight="1" x14ac:dyDescent="0.25">
      <c r="A46" s="3"/>
      <c r="B46" s="34" t="s">
        <v>23</v>
      </c>
      <c r="C46" s="5"/>
      <c r="D46" s="5"/>
      <c r="E46" s="5"/>
      <c r="F46" s="5"/>
      <c r="G46" s="5"/>
    </row>
    <row r="47" spans="1:7" ht="55.5" customHeight="1" x14ac:dyDescent="0.25">
      <c r="A47" s="3"/>
      <c r="B47" s="34" t="s">
        <v>24</v>
      </c>
      <c r="C47" s="5"/>
      <c r="D47" s="5"/>
      <c r="E47" s="5"/>
      <c r="F47" s="5"/>
      <c r="G47" s="5"/>
    </row>
  </sheetData>
  <mergeCells count="80">
    <mergeCell ref="A37:A40"/>
    <mergeCell ref="A13:A14"/>
    <mergeCell ref="A35:A36"/>
    <mergeCell ref="C41:C42"/>
    <mergeCell ref="A3:A11"/>
    <mergeCell ref="A31:A32"/>
    <mergeCell ref="A19:A29"/>
    <mergeCell ref="G6:G9"/>
    <mergeCell ref="B1:G1"/>
    <mergeCell ref="B4:B5"/>
    <mergeCell ref="E4:E5"/>
    <mergeCell ref="C4:C5"/>
    <mergeCell ref="F4:F5"/>
    <mergeCell ref="G4:G5"/>
    <mergeCell ref="B8:B9"/>
    <mergeCell ref="E8:E9"/>
    <mergeCell ref="C8:C9"/>
    <mergeCell ref="F8:F9"/>
    <mergeCell ref="B6:B7"/>
    <mergeCell ref="E6:E7"/>
    <mergeCell ref="C6:C7"/>
    <mergeCell ref="F6:F7"/>
    <mergeCell ref="B10:B11"/>
    <mergeCell ref="E10:E11"/>
    <mergeCell ref="C10:C11"/>
    <mergeCell ref="F10:F11"/>
    <mergeCell ref="G10:G11"/>
    <mergeCell ref="E13:E14"/>
    <mergeCell ref="F13:F14"/>
    <mergeCell ref="G13:G14"/>
    <mergeCell ref="B26:B27"/>
    <mergeCell ref="E26:E27"/>
    <mergeCell ref="F26:F27"/>
    <mergeCell ref="G26:G27"/>
    <mergeCell ref="B24:B25"/>
    <mergeCell ref="E24:E25"/>
    <mergeCell ref="C24:C25"/>
    <mergeCell ref="F24:F25"/>
    <mergeCell ref="G24:G25"/>
    <mergeCell ref="B22:B23"/>
    <mergeCell ref="E22:E23"/>
    <mergeCell ref="F22:F23"/>
    <mergeCell ref="E31:E32"/>
    <mergeCell ref="F31:F32"/>
    <mergeCell ref="G31:G32"/>
    <mergeCell ref="G28:G29"/>
    <mergeCell ref="B28:B29"/>
    <mergeCell ref="E28:E29"/>
    <mergeCell ref="C28:C29"/>
    <mergeCell ref="F28:F29"/>
    <mergeCell ref="G22:G23"/>
    <mergeCell ref="B20:B21"/>
    <mergeCell ref="E20:E21"/>
    <mergeCell ref="F20:F21"/>
    <mergeCell ref="G20:G21"/>
    <mergeCell ref="G37:G38"/>
    <mergeCell ref="B35:B36"/>
    <mergeCell ref="E35:E36"/>
    <mergeCell ref="F35:F36"/>
    <mergeCell ref="D35:D36"/>
    <mergeCell ref="G35:G36"/>
    <mergeCell ref="B37:B38"/>
    <mergeCell ref="E37:E38"/>
    <mergeCell ref="C37:C38"/>
    <mergeCell ref="F37:F38"/>
    <mergeCell ref="G43:G44"/>
    <mergeCell ref="B41:B42"/>
    <mergeCell ref="E41:E42"/>
    <mergeCell ref="F41:F42"/>
    <mergeCell ref="D41:D42"/>
    <mergeCell ref="G41:G42"/>
    <mergeCell ref="B43:B44"/>
    <mergeCell ref="E43:E44"/>
    <mergeCell ref="C43:C44"/>
    <mergeCell ref="F43:F44"/>
    <mergeCell ref="B39:B40"/>
    <mergeCell ref="E39:E40"/>
    <mergeCell ref="C39:C40"/>
    <mergeCell ref="F39:F40"/>
    <mergeCell ref="G39:G40"/>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workbookViewId="0">
      <selection activeCell="A3" sqref="A3:A11"/>
    </sheetView>
  </sheetViews>
  <sheetFormatPr defaultRowHeight="15" x14ac:dyDescent="0.25"/>
  <cols>
    <col min="1" max="1" width="39.28515625" style="1" customWidth="1"/>
    <col min="2" max="2" width="38.42578125" style="1" customWidth="1"/>
    <col min="3" max="3" width="17.85546875" style="1" customWidth="1"/>
    <col min="4" max="4" width="18" style="1" customWidth="1"/>
    <col min="5" max="5" width="15.7109375" style="1" customWidth="1"/>
    <col min="6" max="6" width="15.140625" style="1" customWidth="1"/>
    <col min="7" max="7" width="90" style="1" customWidth="1"/>
    <col min="8" max="8" width="9.140625" style="1"/>
    <col min="9" max="9" width="14" style="1" customWidth="1"/>
    <col min="10" max="10" width="15.7109375" style="1" customWidth="1"/>
    <col min="11" max="16384" width="9.140625" style="1"/>
  </cols>
  <sheetData>
    <row r="1" spans="1:10" ht="63.75" customHeight="1" x14ac:dyDescent="0.25">
      <c r="B1" s="14" t="s">
        <v>40</v>
      </c>
      <c r="C1" s="14"/>
      <c r="D1" s="14"/>
      <c r="E1" s="14"/>
      <c r="F1" s="14"/>
      <c r="G1" s="14"/>
    </row>
    <row r="2" spans="1:10" ht="60" x14ac:dyDescent="0.25">
      <c r="A2" s="3"/>
      <c r="B2" s="15" t="s">
        <v>75</v>
      </c>
      <c r="C2" s="16" t="s">
        <v>42</v>
      </c>
      <c r="D2" s="15" t="s">
        <v>43</v>
      </c>
      <c r="E2" s="15" t="s">
        <v>37</v>
      </c>
      <c r="F2" s="15" t="s">
        <v>0</v>
      </c>
      <c r="G2" s="15" t="s">
        <v>1</v>
      </c>
    </row>
    <row r="3" spans="1:10" ht="74.25" customHeight="1" x14ac:dyDescent="0.25">
      <c r="A3" s="7" t="s">
        <v>69</v>
      </c>
      <c r="B3" s="43" t="s">
        <v>82</v>
      </c>
      <c r="C3" s="36">
        <v>3235900</v>
      </c>
      <c r="D3" s="36">
        <v>6071200</v>
      </c>
      <c r="E3" s="5"/>
      <c r="F3" s="6"/>
      <c r="G3" s="5" t="s">
        <v>47</v>
      </c>
      <c r="I3" s="2">
        <f>C3+C12+C13+C15+C16+C17+C18+C19+C30+C31+C33+C34</f>
        <v>20000000</v>
      </c>
      <c r="J3" s="2"/>
    </row>
    <row r="4" spans="1:10" ht="228" customHeight="1" x14ac:dyDescent="0.25">
      <c r="A4" s="42"/>
      <c r="B4" s="10" t="s">
        <v>3</v>
      </c>
      <c r="C4" s="10" t="s">
        <v>26</v>
      </c>
      <c r="D4" s="17">
        <v>1058400</v>
      </c>
      <c r="E4" s="10">
        <v>560</v>
      </c>
      <c r="F4" s="18">
        <v>600</v>
      </c>
      <c r="G4" s="19" t="s">
        <v>49</v>
      </c>
      <c r="I4" s="2"/>
    </row>
    <row r="5" spans="1:10" ht="228" customHeight="1" x14ac:dyDescent="0.25">
      <c r="A5" s="42"/>
      <c r="B5" s="10"/>
      <c r="C5" s="10"/>
      <c r="D5" s="20" t="s">
        <v>29</v>
      </c>
      <c r="E5" s="10"/>
      <c r="F5" s="18"/>
      <c r="G5" s="19"/>
    </row>
    <row r="6" spans="1:10" ht="47.25" customHeight="1" x14ac:dyDescent="0.25">
      <c r="A6" s="42"/>
      <c r="B6" s="10" t="s">
        <v>4</v>
      </c>
      <c r="C6" s="10" t="s">
        <v>27</v>
      </c>
      <c r="D6" s="17">
        <v>2419200</v>
      </c>
      <c r="E6" s="10">
        <v>637</v>
      </c>
      <c r="F6" s="18">
        <v>800</v>
      </c>
      <c r="G6" s="21" t="s">
        <v>56</v>
      </c>
    </row>
    <row r="7" spans="1:10" ht="30.75" customHeight="1" x14ac:dyDescent="0.25">
      <c r="A7" s="42"/>
      <c r="B7" s="10"/>
      <c r="C7" s="10"/>
      <c r="D7" s="20" t="s">
        <v>30</v>
      </c>
      <c r="E7" s="10"/>
      <c r="F7" s="18"/>
      <c r="G7" s="21"/>
    </row>
    <row r="8" spans="1:10" ht="43.5" customHeight="1" x14ac:dyDescent="0.25">
      <c r="A8" s="42"/>
      <c r="B8" s="18" t="s">
        <v>5</v>
      </c>
      <c r="C8" s="10" t="s">
        <v>27</v>
      </c>
      <c r="D8" s="17">
        <v>1814400</v>
      </c>
      <c r="E8" s="10">
        <v>446</v>
      </c>
      <c r="F8" s="18">
        <v>600</v>
      </c>
      <c r="G8" s="21"/>
    </row>
    <row r="9" spans="1:10" ht="44.25" customHeight="1" x14ac:dyDescent="0.25">
      <c r="A9" s="42"/>
      <c r="B9" s="18"/>
      <c r="C9" s="10"/>
      <c r="D9" s="20" t="s">
        <v>30</v>
      </c>
      <c r="E9" s="10"/>
      <c r="F9" s="18"/>
      <c r="G9" s="21"/>
    </row>
    <row r="10" spans="1:10" ht="40.5" customHeight="1" x14ac:dyDescent="0.25">
      <c r="A10" s="42"/>
      <c r="B10" s="10" t="s">
        <v>57</v>
      </c>
      <c r="C10" s="10" t="s">
        <v>28</v>
      </c>
      <c r="D10" s="17">
        <v>504000</v>
      </c>
      <c r="E10" s="10">
        <v>66</v>
      </c>
      <c r="F10" s="18">
        <v>100</v>
      </c>
      <c r="G10" s="18" t="s">
        <v>48</v>
      </c>
    </row>
    <row r="11" spans="1:10" ht="44.25" customHeight="1" x14ac:dyDescent="0.25">
      <c r="A11" s="8"/>
      <c r="B11" s="10"/>
      <c r="C11" s="10"/>
      <c r="D11" s="22" t="s">
        <v>31</v>
      </c>
      <c r="E11" s="10"/>
      <c r="F11" s="18"/>
      <c r="G11" s="18"/>
    </row>
    <row r="12" spans="1:10" ht="79.5" customHeight="1" x14ac:dyDescent="0.25">
      <c r="A12" s="37" t="s">
        <v>81</v>
      </c>
      <c r="B12" s="43" t="s">
        <v>83</v>
      </c>
      <c r="C12" s="38">
        <v>730100</v>
      </c>
      <c r="D12" s="38">
        <v>800000</v>
      </c>
      <c r="E12" s="12">
        <v>90</v>
      </c>
      <c r="F12" s="12">
        <v>110</v>
      </c>
      <c r="G12" s="5" t="s">
        <v>65</v>
      </c>
    </row>
    <row r="13" spans="1:10" ht="91.5" customHeight="1" x14ac:dyDescent="0.25">
      <c r="A13" s="7" t="s">
        <v>77</v>
      </c>
      <c r="B13" s="44" t="s">
        <v>84</v>
      </c>
      <c r="C13" s="41">
        <v>1044300</v>
      </c>
      <c r="D13" s="41">
        <v>1642500</v>
      </c>
      <c r="E13" s="10">
        <v>180</v>
      </c>
      <c r="F13" s="18">
        <v>250</v>
      </c>
      <c r="G13" s="23" t="s">
        <v>59</v>
      </c>
    </row>
    <row r="14" spans="1:10" ht="174.75" customHeight="1" x14ac:dyDescent="0.25">
      <c r="A14" s="8"/>
      <c r="B14" s="11"/>
      <c r="C14" s="24" t="s">
        <v>35</v>
      </c>
      <c r="D14" s="12" t="s">
        <v>12</v>
      </c>
      <c r="E14" s="10"/>
      <c r="F14" s="18"/>
      <c r="G14" s="23"/>
    </row>
    <row r="15" spans="1:10" ht="177" customHeight="1" x14ac:dyDescent="0.25">
      <c r="A15" s="37" t="s">
        <v>76</v>
      </c>
      <c r="B15" s="43" t="s">
        <v>85</v>
      </c>
      <c r="C15" s="38">
        <v>1651600</v>
      </c>
      <c r="D15" s="41">
        <v>2111648</v>
      </c>
      <c r="E15" s="22" t="s">
        <v>25</v>
      </c>
      <c r="F15" s="22" t="s">
        <v>2</v>
      </c>
      <c r="G15" s="12" t="s">
        <v>58</v>
      </c>
    </row>
    <row r="16" spans="1:10" ht="63.75" customHeight="1" x14ac:dyDescent="0.25">
      <c r="A16" s="37" t="s">
        <v>79</v>
      </c>
      <c r="B16" s="43" t="s">
        <v>86</v>
      </c>
      <c r="C16" s="38">
        <v>40000</v>
      </c>
      <c r="D16" s="38">
        <v>40000</v>
      </c>
      <c r="E16" s="12">
        <v>160</v>
      </c>
      <c r="F16" s="12">
        <v>160</v>
      </c>
      <c r="G16" s="5" t="s">
        <v>62</v>
      </c>
    </row>
    <row r="17" spans="1:8" ht="150" x14ac:dyDescent="0.25">
      <c r="A17" s="37" t="s">
        <v>70</v>
      </c>
      <c r="B17" s="43" t="s">
        <v>87</v>
      </c>
      <c r="C17" s="41">
        <v>832800</v>
      </c>
      <c r="D17" s="41">
        <f>F17*144*12</f>
        <v>1123200</v>
      </c>
      <c r="E17" s="12">
        <v>495</v>
      </c>
      <c r="F17" s="5">
        <v>650</v>
      </c>
      <c r="G17" s="5" t="s">
        <v>44</v>
      </c>
    </row>
    <row r="18" spans="1:8" x14ac:dyDescent="0.25">
      <c r="A18" s="37" t="s">
        <v>71</v>
      </c>
      <c r="B18" s="43" t="s">
        <v>88</v>
      </c>
      <c r="C18" s="38">
        <v>48000</v>
      </c>
      <c r="D18" s="38">
        <v>60000</v>
      </c>
      <c r="E18" s="5"/>
      <c r="F18" s="5"/>
      <c r="G18" s="5" t="s">
        <v>62</v>
      </c>
    </row>
    <row r="19" spans="1:8" x14ac:dyDescent="0.25">
      <c r="A19" s="7" t="s">
        <v>78</v>
      </c>
      <c r="B19" s="43" t="s">
        <v>89</v>
      </c>
      <c r="C19" s="38">
        <v>1888100</v>
      </c>
      <c r="D19" s="38">
        <f>348000+336000+200000+400000+2659800</f>
        <v>3943800</v>
      </c>
      <c r="E19" s="12"/>
      <c r="F19" s="5"/>
      <c r="G19" s="5"/>
      <c r="H19" s="2"/>
    </row>
    <row r="20" spans="1:8" x14ac:dyDescent="0.25">
      <c r="A20" s="42"/>
      <c r="B20" s="48" t="s">
        <v>6</v>
      </c>
      <c r="C20" s="45">
        <v>111360</v>
      </c>
      <c r="D20" s="45">
        <v>348000</v>
      </c>
      <c r="E20" s="10">
        <v>32</v>
      </c>
      <c r="F20" s="18">
        <v>100</v>
      </c>
      <c r="G20" s="18" t="s">
        <v>50</v>
      </c>
    </row>
    <row r="21" spans="1:8" x14ac:dyDescent="0.25">
      <c r="A21" s="42"/>
      <c r="B21" s="48"/>
      <c r="C21" s="45" t="s">
        <v>32</v>
      </c>
      <c r="D21" s="22" t="s">
        <v>7</v>
      </c>
      <c r="E21" s="10"/>
      <c r="F21" s="18"/>
      <c r="G21" s="18"/>
    </row>
    <row r="22" spans="1:8" x14ac:dyDescent="0.25">
      <c r="A22" s="42"/>
      <c r="B22" s="48" t="s">
        <v>8</v>
      </c>
      <c r="C22" s="45">
        <v>40440</v>
      </c>
      <c r="D22" s="35">
        <v>336000</v>
      </c>
      <c r="E22" s="10">
        <f>-(135)</f>
        <v>-135</v>
      </c>
      <c r="F22" s="18">
        <v>600</v>
      </c>
      <c r="G22" s="10" t="s">
        <v>51</v>
      </c>
    </row>
    <row r="23" spans="1:8" x14ac:dyDescent="0.25">
      <c r="A23" s="42"/>
      <c r="B23" s="48"/>
      <c r="C23" s="45" t="s">
        <v>33</v>
      </c>
      <c r="D23" s="20" t="s">
        <v>34</v>
      </c>
      <c r="E23" s="10"/>
      <c r="F23" s="18"/>
      <c r="G23" s="10"/>
    </row>
    <row r="24" spans="1:8" x14ac:dyDescent="0.25">
      <c r="A24" s="42"/>
      <c r="B24" s="49" t="s">
        <v>63</v>
      </c>
      <c r="C24" s="46">
        <v>800000</v>
      </c>
      <c r="D24" s="35">
        <v>2000000</v>
      </c>
      <c r="E24" s="10">
        <v>800</v>
      </c>
      <c r="F24" s="18">
        <v>1000</v>
      </c>
      <c r="G24" s="10" t="s">
        <v>52</v>
      </c>
    </row>
    <row r="25" spans="1:8" x14ac:dyDescent="0.25">
      <c r="A25" s="42"/>
      <c r="B25" s="49"/>
      <c r="C25" s="46"/>
      <c r="D25" s="20" t="s">
        <v>9</v>
      </c>
      <c r="E25" s="10"/>
      <c r="F25" s="18"/>
      <c r="G25" s="10"/>
    </row>
    <row r="26" spans="1:8" x14ac:dyDescent="0.25">
      <c r="A26" s="42"/>
      <c r="B26" s="49" t="s">
        <v>90</v>
      </c>
      <c r="C26" s="45">
        <v>300000</v>
      </c>
      <c r="D26" s="45">
        <v>400000</v>
      </c>
      <c r="E26" s="10">
        <v>1200</v>
      </c>
      <c r="F26" s="18">
        <v>1600</v>
      </c>
      <c r="G26" s="10" t="s">
        <v>53</v>
      </c>
    </row>
    <row r="27" spans="1:8" x14ac:dyDescent="0.25">
      <c r="A27" s="42"/>
      <c r="B27" s="49"/>
      <c r="C27" s="22" t="s">
        <v>10</v>
      </c>
      <c r="D27" s="22" t="s">
        <v>11</v>
      </c>
      <c r="E27" s="10"/>
      <c r="F27" s="18"/>
      <c r="G27" s="10"/>
    </row>
    <row r="28" spans="1:8" x14ac:dyDescent="0.25">
      <c r="A28" s="42"/>
      <c r="B28" s="49" t="s">
        <v>91</v>
      </c>
      <c r="C28" s="46">
        <v>621500</v>
      </c>
      <c r="D28" s="47">
        <f>H28+H29</f>
        <v>2659800</v>
      </c>
      <c r="E28" s="10">
        <f>-(19)</f>
        <v>-19</v>
      </c>
      <c r="F28" s="18">
        <v>65</v>
      </c>
      <c r="G28" s="10" t="s">
        <v>55</v>
      </c>
      <c r="H28" s="13">
        <v>2334800</v>
      </c>
    </row>
    <row r="29" spans="1:8" x14ac:dyDescent="0.25">
      <c r="A29" s="8"/>
      <c r="B29" s="49"/>
      <c r="C29" s="46"/>
      <c r="D29" s="22" t="s">
        <v>54</v>
      </c>
      <c r="E29" s="10"/>
      <c r="F29" s="18"/>
      <c r="G29" s="10"/>
      <c r="H29" s="13">
        <f>5000*65</f>
        <v>325000</v>
      </c>
    </row>
    <row r="30" spans="1:8" ht="120" x14ac:dyDescent="0.25">
      <c r="A30" s="37" t="s">
        <v>80</v>
      </c>
      <c r="B30" s="43" t="s">
        <v>92</v>
      </c>
      <c r="C30" s="41">
        <v>6201200</v>
      </c>
      <c r="D30" s="41">
        <v>6650000</v>
      </c>
      <c r="E30" s="12">
        <v>1200</v>
      </c>
      <c r="F30" s="5">
        <v>1300</v>
      </c>
      <c r="G30" s="5" t="s">
        <v>60</v>
      </c>
    </row>
    <row r="31" spans="1:8" x14ac:dyDescent="0.25">
      <c r="A31" s="7" t="s">
        <v>72</v>
      </c>
      <c r="B31" s="44" t="s">
        <v>93</v>
      </c>
      <c r="C31" s="41">
        <v>2178700</v>
      </c>
      <c r="D31" s="41">
        <v>2628000</v>
      </c>
      <c r="E31" s="10">
        <v>393</v>
      </c>
      <c r="F31" s="18">
        <v>400</v>
      </c>
      <c r="G31" s="10" t="s">
        <v>61</v>
      </c>
    </row>
    <row r="32" spans="1:8" x14ac:dyDescent="0.25">
      <c r="A32" s="8"/>
      <c r="B32" s="11"/>
      <c r="C32" s="45" t="s">
        <v>36</v>
      </c>
      <c r="D32" s="22" t="s">
        <v>12</v>
      </c>
      <c r="E32" s="10"/>
      <c r="F32" s="18"/>
      <c r="G32" s="10"/>
    </row>
    <row r="33" spans="1:9" ht="90" x14ac:dyDescent="0.25">
      <c r="A33" s="37" t="s">
        <v>73</v>
      </c>
      <c r="B33" s="43" t="s">
        <v>94</v>
      </c>
      <c r="C33" s="41">
        <v>403200</v>
      </c>
      <c r="D33" s="41">
        <v>403200</v>
      </c>
      <c r="E33" s="12">
        <v>73</v>
      </c>
      <c r="F33" s="12">
        <v>73</v>
      </c>
      <c r="G33" s="5" t="s">
        <v>64</v>
      </c>
    </row>
    <row r="34" spans="1:9" ht="120" x14ac:dyDescent="0.25">
      <c r="A34" s="37" t="s">
        <v>74</v>
      </c>
      <c r="B34" s="43" t="s">
        <v>95</v>
      </c>
      <c r="C34" s="41">
        <v>1746100</v>
      </c>
      <c r="D34" s="41">
        <v>4800000</v>
      </c>
      <c r="E34" s="22" t="s">
        <v>45</v>
      </c>
      <c r="F34" s="22" t="s">
        <v>46</v>
      </c>
      <c r="G34" s="12" t="s">
        <v>41</v>
      </c>
    </row>
    <row r="35" spans="1:9" x14ac:dyDescent="0.25">
      <c r="A35" s="39"/>
      <c r="B35" s="10" t="s">
        <v>13</v>
      </c>
      <c r="C35" s="50">
        <v>36000</v>
      </c>
      <c r="D35" s="46">
        <v>144000</v>
      </c>
      <c r="E35" s="25">
        <v>40</v>
      </c>
      <c r="F35" s="10">
        <v>40</v>
      </c>
      <c r="G35" s="18" t="s">
        <v>66</v>
      </c>
    </row>
    <row r="36" spans="1:9" x14ac:dyDescent="0.25">
      <c r="A36" s="40"/>
      <c r="B36" s="10"/>
      <c r="C36" s="51" t="s">
        <v>38</v>
      </c>
      <c r="D36" s="46"/>
      <c r="E36" s="25"/>
      <c r="F36" s="10"/>
      <c r="G36" s="18"/>
    </row>
    <row r="37" spans="1:9" x14ac:dyDescent="0.25">
      <c r="A37" s="9"/>
      <c r="B37" s="10" t="s">
        <v>14</v>
      </c>
      <c r="C37" s="10"/>
      <c r="D37" s="45">
        <f>F37*153*50</f>
        <v>45900</v>
      </c>
      <c r="E37" s="10"/>
      <c r="F37" s="10">
        <v>6</v>
      </c>
      <c r="G37" s="18" t="s">
        <v>67</v>
      </c>
    </row>
    <row r="38" spans="1:9" x14ac:dyDescent="0.25">
      <c r="A38" s="9"/>
      <c r="B38" s="10"/>
      <c r="C38" s="10"/>
      <c r="D38" s="22" t="s">
        <v>39</v>
      </c>
      <c r="E38" s="10"/>
      <c r="F38" s="10"/>
      <c r="G38" s="18"/>
    </row>
    <row r="39" spans="1:9" x14ac:dyDescent="0.25">
      <c r="A39" s="9"/>
      <c r="B39" s="10" t="s">
        <v>15</v>
      </c>
      <c r="C39" s="10"/>
      <c r="D39" s="45">
        <f>F39*153*40</f>
        <v>36720</v>
      </c>
      <c r="E39" s="10"/>
      <c r="F39" s="10">
        <v>6</v>
      </c>
      <c r="G39" s="18" t="s">
        <v>68</v>
      </c>
    </row>
    <row r="40" spans="1:9" x14ac:dyDescent="0.25">
      <c r="A40" s="9"/>
      <c r="B40" s="10"/>
      <c r="C40" s="10"/>
      <c r="D40" s="22" t="s">
        <v>39</v>
      </c>
      <c r="E40" s="10"/>
      <c r="F40" s="10"/>
      <c r="G40" s="18"/>
    </row>
    <row r="41" spans="1:9" x14ac:dyDescent="0.25">
      <c r="A41" s="3"/>
      <c r="B41" s="12"/>
      <c r="C41" s="5"/>
      <c r="D41" s="5"/>
      <c r="E41" s="5"/>
      <c r="F41" s="5"/>
      <c r="G41" s="5"/>
    </row>
    <row r="42" spans="1:9" ht="18" x14ac:dyDescent="0.25">
      <c r="A42" s="3"/>
      <c r="B42" s="26" t="s">
        <v>16</v>
      </c>
      <c r="C42" s="27">
        <v>20000000</v>
      </c>
      <c r="D42" s="28">
        <f>D34+D17+D15+D4+D6+D8+D10+D20+D24+D26+H28+D13+D16+D31+D30+D33+D12+D18+D35+D37+D39</f>
        <v>31363968</v>
      </c>
      <c r="E42" s="29"/>
      <c r="F42" s="29"/>
      <c r="G42" s="30"/>
    </row>
    <row r="43" spans="1:9" ht="15.75" x14ac:dyDescent="0.25">
      <c r="A43" s="3"/>
      <c r="B43" s="26"/>
      <c r="C43" s="31">
        <f>C34+C17+C15+C3+C20+C22+C24+C26+C28+C13+C16+C31+C30+C33+C12+C18</f>
        <v>19985200</v>
      </c>
      <c r="D43" s="32"/>
      <c r="E43" s="29"/>
      <c r="F43" s="29"/>
      <c r="G43" s="30"/>
      <c r="I43" s="2"/>
    </row>
    <row r="44" spans="1:9" ht="30" x14ac:dyDescent="0.25">
      <c r="A44" s="3"/>
      <c r="B44" s="30" t="s">
        <v>17</v>
      </c>
      <c r="C44" s="33">
        <v>10830000</v>
      </c>
      <c r="D44" s="52" t="s">
        <v>20</v>
      </c>
      <c r="E44" s="10" t="s">
        <v>18</v>
      </c>
      <c r="F44" s="10" t="s">
        <v>19</v>
      </c>
      <c r="G44" s="18"/>
    </row>
    <row r="45" spans="1:9" ht="30" x14ac:dyDescent="0.25">
      <c r="A45" s="3"/>
      <c r="B45" s="30"/>
      <c r="C45" s="33"/>
      <c r="D45" s="22" t="s">
        <v>21</v>
      </c>
      <c r="E45" s="10"/>
      <c r="F45" s="10"/>
      <c r="G45" s="18"/>
    </row>
    <row r="46" spans="1:9" ht="30" x14ac:dyDescent="0.25">
      <c r="A46" s="3"/>
      <c r="B46" s="34" t="s">
        <v>22</v>
      </c>
      <c r="C46" s="5"/>
      <c r="D46" s="5"/>
      <c r="E46" s="5"/>
      <c r="F46" s="5"/>
      <c r="G46" s="5"/>
    </row>
    <row r="47" spans="1:9" ht="30" x14ac:dyDescent="0.25">
      <c r="A47" s="3"/>
      <c r="B47" s="34" t="s">
        <v>23</v>
      </c>
      <c r="C47" s="5"/>
      <c r="D47" s="5"/>
      <c r="E47" s="5"/>
      <c r="F47" s="5"/>
      <c r="G47" s="5"/>
    </row>
    <row r="48" spans="1:9" ht="30" x14ac:dyDescent="0.25">
      <c r="A48" s="3"/>
      <c r="B48" s="34" t="s">
        <v>24</v>
      </c>
      <c r="C48" s="5"/>
      <c r="D48" s="5"/>
      <c r="E48" s="5"/>
      <c r="F48" s="5"/>
      <c r="G48" s="5"/>
    </row>
  </sheetData>
  <mergeCells count="79">
    <mergeCell ref="B44:B45"/>
    <mergeCell ref="C44:C45"/>
    <mergeCell ref="E44:E45"/>
    <mergeCell ref="F44:F45"/>
    <mergeCell ref="G44:G45"/>
    <mergeCell ref="G39:G40"/>
    <mergeCell ref="B42:B43"/>
    <mergeCell ref="D42:D43"/>
    <mergeCell ref="E42:E43"/>
    <mergeCell ref="F42:F43"/>
    <mergeCell ref="G42:G43"/>
    <mergeCell ref="A37:A40"/>
    <mergeCell ref="B37:B38"/>
    <mergeCell ref="C37:C38"/>
    <mergeCell ref="E37:E38"/>
    <mergeCell ref="F37:F38"/>
    <mergeCell ref="G37:G38"/>
    <mergeCell ref="B39:B40"/>
    <mergeCell ref="C39:C40"/>
    <mergeCell ref="E39:E40"/>
    <mergeCell ref="F39:F40"/>
    <mergeCell ref="A35:A36"/>
    <mergeCell ref="B35:B36"/>
    <mergeCell ref="D35:D36"/>
    <mergeCell ref="E35:E36"/>
    <mergeCell ref="F35:F36"/>
    <mergeCell ref="G35:G36"/>
    <mergeCell ref="B28:B29"/>
    <mergeCell ref="C28:C29"/>
    <mergeCell ref="E28:E29"/>
    <mergeCell ref="F28:F29"/>
    <mergeCell ref="G28:G29"/>
    <mergeCell ref="A31:A32"/>
    <mergeCell ref="E31:E32"/>
    <mergeCell ref="F31:F32"/>
    <mergeCell ref="G31:G32"/>
    <mergeCell ref="C24:C25"/>
    <mergeCell ref="E24:E25"/>
    <mergeCell ref="F24:F25"/>
    <mergeCell ref="G24:G25"/>
    <mergeCell ref="B26:B27"/>
    <mergeCell ref="E26:E27"/>
    <mergeCell ref="F26:F27"/>
    <mergeCell ref="G26:G27"/>
    <mergeCell ref="A19:A29"/>
    <mergeCell ref="B20:B21"/>
    <mergeCell ref="E20:E21"/>
    <mergeCell ref="F20:F21"/>
    <mergeCell ref="G20:G21"/>
    <mergeCell ref="B22:B23"/>
    <mergeCell ref="E22:E23"/>
    <mergeCell ref="F22:F23"/>
    <mergeCell ref="G22:G23"/>
    <mergeCell ref="B24:B25"/>
    <mergeCell ref="B10:B11"/>
    <mergeCell ref="C10:C11"/>
    <mergeCell ref="E10:E11"/>
    <mergeCell ref="F10:F11"/>
    <mergeCell ref="G10:G11"/>
    <mergeCell ref="A13:A14"/>
    <mergeCell ref="E13:E14"/>
    <mergeCell ref="F13:F14"/>
    <mergeCell ref="G13:G14"/>
    <mergeCell ref="B6:B7"/>
    <mergeCell ref="C6:C7"/>
    <mergeCell ref="E6:E7"/>
    <mergeCell ref="F6:F7"/>
    <mergeCell ref="G6:G9"/>
    <mergeCell ref="B8:B9"/>
    <mergeCell ref="C8:C9"/>
    <mergeCell ref="E8:E9"/>
    <mergeCell ref="F8:F9"/>
    <mergeCell ref="B1:G1"/>
    <mergeCell ref="A3:A11"/>
    <mergeCell ref="B4:B5"/>
    <mergeCell ref="C4:C5"/>
    <mergeCell ref="E4:E5"/>
    <mergeCell ref="F4:F5"/>
    <mergeCell ref="G4:G5"/>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Amiran Dateshidze</dc:creator>
  <cp:lastModifiedBy>maia qimeridze</cp:lastModifiedBy>
  <cp:lastPrinted>2015-08-26T11:00:52Z</cp:lastPrinted>
  <dcterms:created xsi:type="dcterms:W3CDTF">2015-08-06T10:55:02Z</dcterms:created>
  <dcterms:modified xsi:type="dcterms:W3CDTF">2015-08-26T12:25:57Z</dcterms:modified>
</cp:coreProperties>
</file>