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1" activeTab="1"/>
  </bookViews>
  <sheets>
    <sheet name="სულ" sheetId="1" state="hidden" r:id="rId1"/>
    <sheet name="სულ (2)" sheetId="4" r:id="rId2"/>
    <sheet name="Sheet2" sheetId="2" r:id="rId3"/>
    <sheet name="Sheet3" sheetId="3" r:id="rId4"/>
  </sheets>
  <definedNames>
    <definedName name="_xlnm.Print_Area" localSheetId="0">სულ!$B$1:$O$19</definedName>
    <definedName name="_xlnm.Print_Area" localSheetId="1">'სულ (2)'!$B$1:$M$18</definedName>
  </definedNames>
  <calcPr calcId="145621"/>
</workbook>
</file>

<file path=xl/calcChain.xml><?xml version="1.0" encoding="utf-8"?>
<calcChain xmlns="http://schemas.openxmlformats.org/spreadsheetml/2006/main">
  <c r="I8" i="4" l="1"/>
  <c r="M6" i="4" l="1"/>
  <c r="L4" i="4"/>
  <c r="M13" i="4" s="1"/>
  <c r="M8" i="4" l="1"/>
  <c r="M7" i="4"/>
  <c r="M10" i="4"/>
  <c r="M11" i="4"/>
  <c r="M5" i="4"/>
  <c r="M12" i="4"/>
  <c r="F4" i="4" l="1"/>
  <c r="H4" i="4"/>
  <c r="F17" i="4" s="1"/>
  <c r="J4" i="4"/>
  <c r="I17" i="4" s="1"/>
  <c r="D4" i="4"/>
  <c r="I9" i="4" l="1"/>
  <c r="I7" i="4"/>
  <c r="I5" i="4"/>
  <c r="I12" i="4"/>
  <c r="I10" i="4"/>
  <c r="I6" i="4"/>
  <c r="I11" i="4"/>
  <c r="G11" i="4"/>
  <c r="G6" i="4"/>
  <c r="G10" i="4"/>
  <c r="G5" i="4"/>
  <c r="G9" i="4"/>
  <c r="G12" i="4"/>
  <c r="G8" i="4"/>
  <c r="G7" i="4"/>
  <c r="E12" i="4"/>
  <c r="E9" i="4"/>
  <c r="E11" i="4"/>
  <c r="E8" i="4"/>
  <c r="E7" i="4"/>
  <c r="K10" i="4"/>
  <c r="K12" i="4"/>
  <c r="K8" i="4"/>
  <c r="K5" i="4"/>
  <c r="K11" i="4"/>
  <c r="K6" i="4"/>
  <c r="K13" i="4"/>
  <c r="K7" i="4"/>
  <c r="E6" i="4" l="1"/>
  <c r="E5" i="4" l="1"/>
  <c r="N7" i="1"/>
  <c r="O21" i="1"/>
  <c r="O20" i="1"/>
  <c r="E19" i="1"/>
  <c r="E7" i="1" s="1"/>
  <c r="G19" i="1"/>
  <c r="G7" i="1" s="1"/>
  <c r="H19" i="1"/>
  <c r="H7" i="1" s="1"/>
  <c r="J19" i="1"/>
  <c r="J7" i="1" s="1"/>
  <c r="K19" i="1"/>
  <c r="K7" i="1" s="1"/>
  <c r="L7" i="1" s="1"/>
  <c r="M19" i="1"/>
  <c r="M7" i="1" s="1"/>
  <c r="N19" i="1"/>
  <c r="D19" i="1"/>
  <c r="D7" i="1" s="1"/>
  <c r="O18" i="1"/>
  <c r="L18" i="1"/>
  <c r="I18" i="1"/>
  <c r="F18" i="1"/>
  <c r="M11" i="1"/>
  <c r="F7" i="1" l="1"/>
  <c r="O7" i="1"/>
  <c r="I7" i="1"/>
  <c r="O19" i="1"/>
  <c r="O8" i="1"/>
  <c r="O9" i="1"/>
  <c r="O12" i="1"/>
  <c r="O14" i="1"/>
  <c r="M17" i="1" l="1"/>
  <c r="M15" i="1"/>
  <c r="M10" i="1"/>
  <c r="L8" i="1" l="1"/>
  <c r="L9" i="1"/>
  <c r="L12" i="1"/>
  <c r="L13" i="1"/>
  <c r="L14" i="1"/>
  <c r="L20" i="1"/>
  <c r="L19" i="1" s="1"/>
  <c r="J15" i="1" l="1"/>
  <c r="J10" i="1"/>
  <c r="J17" i="1"/>
  <c r="J16" i="1"/>
  <c r="J11" i="1"/>
  <c r="F8" i="1" l="1"/>
  <c r="F9" i="1"/>
  <c r="F12" i="1"/>
  <c r="F13" i="1"/>
  <c r="F20" i="1"/>
  <c r="F19" i="1" s="1"/>
  <c r="D15" i="1" l="1"/>
  <c r="D16" i="1"/>
  <c r="D10" i="1"/>
  <c r="D11" i="1"/>
  <c r="I20" i="1"/>
  <c r="I19" i="1" s="1"/>
  <c r="I14" i="1"/>
  <c r="I13" i="1"/>
  <c r="I12" i="1"/>
  <c r="I9" i="1"/>
  <c r="I8" i="1"/>
  <c r="G17" i="1" l="1"/>
  <c r="G16" i="1"/>
  <c r="G11" i="1"/>
  <c r="G15" i="1"/>
  <c r="G10" i="1"/>
</calcChain>
</file>

<file path=xl/sharedStrings.xml><?xml version="1.0" encoding="utf-8"?>
<sst xmlns="http://schemas.openxmlformats.org/spreadsheetml/2006/main" count="80" uniqueCount="49">
  <si>
    <t>პროგრამული კოდი</t>
  </si>
  <si>
    <t>დასახელება</t>
  </si>
  <si>
    <t>2012 წელი</t>
  </si>
  <si>
    <t xml:space="preserve">გეგმა </t>
  </si>
  <si>
    <t>საკასო</t>
  </si>
  <si>
    <t>35 00</t>
  </si>
  <si>
    <t>2013 წელი</t>
  </si>
  <si>
    <t>საქართველოს შრომის, ჯანმრთელობისა და სოციალური დაცვის სამინისტრო</t>
  </si>
  <si>
    <t>35 02</t>
  </si>
  <si>
    <t>35 02 01</t>
  </si>
  <si>
    <t>საპენსიო უზრუნველყოფა</t>
  </si>
  <si>
    <t>35 03</t>
  </si>
  <si>
    <t>35 03 01</t>
  </si>
  <si>
    <t>ჯანმრთელობის დაზღვევა</t>
  </si>
  <si>
    <t>35 03 05</t>
  </si>
  <si>
    <t>მოსახლეობის საყოველთაო ჯანმრთელობის დაცვა</t>
  </si>
  <si>
    <t>სხვა დანარჩენი</t>
  </si>
  <si>
    <t>35 01</t>
  </si>
  <si>
    <t>შრომის, ჯანმრთელობისა და სოციალური დაცვის პროგრამების მართვა</t>
  </si>
  <si>
    <t>სოციალური დაცვა და საპენსიო უზრუნველყოფა (მათ შორის)</t>
  </si>
  <si>
    <t xml:space="preserve">სამედიცინო დაწესებულებათა რეაბილიტაცია და აღჭურვა </t>
  </si>
  <si>
    <t>2014 წელი</t>
  </si>
  <si>
    <t>2015 წელი</t>
  </si>
  <si>
    <t>35 05</t>
  </si>
  <si>
    <t>შრომის პროგრამები</t>
  </si>
  <si>
    <t>შესრულების პროცენტი%</t>
  </si>
  <si>
    <t>სოციალური პროგრამების ხვედრითი წილი მთლიან ბიუჯეტთან მიმართებაში (%)</t>
  </si>
  <si>
    <t>პენსიის ხვედრითი წილი მთლიან ბიუჯეტთან მიმართებაში</t>
  </si>
  <si>
    <t xml:space="preserve"> ჯანმრთელობის დაცვის პროგრამები (მათ შორის)</t>
  </si>
  <si>
    <t>ჯანმრთელობის დაცვის პროგრამების ხვედრითი წილი მთლიან ბიუჯეტთან მიმართებაში (%)</t>
  </si>
  <si>
    <t>ჯანმრთელობის დაზღვევის ხვედრითი წილი</t>
  </si>
  <si>
    <t>ათას ლარებში</t>
  </si>
  <si>
    <t>მოსახლეობის სყოველთაო ჯანმრთელობის დაცვის ხვედრითი წილი</t>
  </si>
  <si>
    <t>2012 წლის ბიუჯეტით გამოყოფილი თანხა</t>
  </si>
  <si>
    <t>სოციალური დახმარებები</t>
  </si>
  <si>
    <t>ხვედრითი წილი (%)</t>
  </si>
  <si>
    <t>2013 წლის ბიუჯეტით გამოყოფილი თანხა</t>
  </si>
  <si>
    <t>2014 წლის ბიუჯეტით გამოყოფილი თანხა</t>
  </si>
  <si>
    <t>2015 წლის ბიუჯეტით გამოყოფილი თანხა</t>
  </si>
  <si>
    <t>2016 წლის ბიუჯეტით გამოყოფილი თანხა</t>
  </si>
  <si>
    <t>ადმინისტრაციული ხარჯები</t>
  </si>
  <si>
    <t>შრომისა და დასაქმების სისტემის რეფორმების პროგრამა</t>
  </si>
  <si>
    <t xml:space="preserve"> ჯანმრთელობის დაცვის პროგრამები
 (მათ შორის)</t>
  </si>
  <si>
    <t>2014 წლის დამტკიცებული ბიუჯეტით</t>
  </si>
  <si>
    <t>2015 წლის დამტკიცებული ბიუჯეტით</t>
  </si>
  <si>
    <t>ხვედრითი წილი დამტკიცებულ ბიუჯეტთან მიმართებაში</t>
  </si>
  <si>
    <t>სოციალური დაცვა და საპენსიო უზრუნველყოფა
 (მათ შორის)</t>
  </si>
  <si>
    <t>2014 წლის დაზუსტებული ბიუჯეტით</t>
  </si>
  <si>
    <t>2015 წლის დაზუსტებულ ბიუჯეტით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</si>
</sst>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 readingOrder="1"/>
    </xf>
    <xf numFmtId="165" fontId="2" fillId="0" borderId="4" xfId="0" applyNumberFormat="1" applyFont="1" applyFill="1" applyBorder="1" applyAlignment="1">
      <alignment horizontal="center" vertical="center" wrapText="1" readingOrder="1"/>
    </xf>
    <xf numFmtId="10" fontId="2" fillId="0" borderId="4" xfId="0" applyNumberFormat="1" applyFont="1" applyFill="1" applyBorder="1" applyAlignment="1">
      <alignment horizontal="center" vertical="center" wrapText="1" readingOrder="1"/>
    </xf>
    <xf numFmtId="164" fontId="6" fillId="2" borderId="7" xfId="0" applyNumberFormat="1" applyFont="1" applyFill="1" applyBorder="1" applyAlignment="1">
      <alignment horizontal="center" vertical="center" wrapText="1" readingOrder="1"/>
    </xf>
    <xf numFmtId="0" fontId="1" fillId="2" borderId="9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 readingOrder="1"/>
    </xf>
    <xf numFmtId="165" fontId="2" fillId="0" borderId="8" xfId="0" applyNumberFormat="1" applyFont="1" applyFill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2" fillId="0" borderId="13" xfId="0" applyNumberFormat="1" applyFont="1" applyFill="1" applyBorder="1" applyAlignment="1">
      <alignment horizontal="center" vertical="center" wrapText="1" readingOrder="1"/>
    </xf>
    <xf numFmtId="0" fontId="1" fillId="0" borderId="24" xfId="0" applyFont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 vertical="center" wrapText="1" readingOrder="1"/>
    </xf>
    <xf numFmtId="165" fontId="3" fillId="2" borderId="27" xfId="0" applyNumberFormat="1" applyFont="1" applyFill="1" applyBorder="1" applyAlignment="1">
      <alignment horizontal="center" vertical="center" wrapText="1" readingOrder="1"/>
    </xf>
    <xf numFmtId="164" fontId="6" fillId="2" borderId="23" xfId="0" applyNumberFormat="1" applyFont="1" applyFill="1" applyBorder="1" applyAlignment="1">
      <alignment horizontal="center" vertical="center" wrapText="1" readingOrder="1"/>
    </xf>
    <xf numFmtId="164" fontId="3" fillId="2" borderId="9" xfId="0" applyNumberFormat="1" applyFont="1" applyFill="1" applyBorder="1" applyAlignment="1">
      <alignment horizontal="center" vertical="center" wrapText="1" readingOrder="1"/>
    </xf>
    <xf numFmtId="164" fontId="2" fillId="0" borderId="12" xfId="0" applyNumberFormat="1" applyFont="1" applyFill="1" applyBorder="1" applyAlignment="1">
      <alignment horizontal="center" vertical="center" wrapText="1" readingOrder="1"/>
    </xf>
    <xf numFmtId="164" fontId="3" fillId="0" borderId="24" xfId="0" applyNumberFormat="1" applyFont="1" applyFill="1" applyBorder="1" applyAlignment="1">
      <alignment horizontal="center" vertical="center" wrapText="1" readingOrder="1"/>
    </xf>
    <xf numFmtId="164" fontId="3" fillId="2" borderId="30" xfId="0" applyNumberFormat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 readingOrder="1"/>
    </xf>
    <xf numFmtId="165" fontId="8" fillId="2" borderId="4" xfId="1" applyNumberFormat="1" applyFont="1" applyFill="1" applyBorder="1" applyAlignment="1">
      <alignment horizontal="center" vertical="center" wrapText="1" readingOrder="1"/>
    </xf>
    <xf numFmtId="164" fontId="11" fillId="2" borderId="31" xfId="0" applyNumberFormat="1" applyFont="1" applyFill="1" applyBorder="1" applyAlignment="1">
      <alignment horizontal="center" vertical="center" wrapText="1" readingOrder="1"/>
    </xf>
    <xf numFmtId="164" fontId="10" fillId="2" borderId="31" xfId="0" applyNumberFormat="1" applyFont="1" applyFill="1" applyBorder="1" applyAlignment="1">
      <alignment horizontal="center" vertical="center" wrapText="1" readingOrder="1"/>
    </xf>
    <xf numFmtId="165" fontId="10" fillId="2" borderId="31" xfId="1" applyNumberFormat="1" applyFont="1" applyFill="1" applyBorder="1" applyAlignment="1">
      <alignment horizontal="center" vertical="center" wrapText="1" readingOrder="1"/>
    </xf>
    <xf numFmtId="164" fontId="13" fillId="0" borderId="31" xfId="0" applyNumberFormat="1" applyFont="1" applyFill="1" applyBorder="1" applyAlignment="1">
      <alignment horizontal="center" vertical="center" wrapText="1" readingOrder="1"/>
    </xf>
    <xf numFmtId="165" fontId="13" fillId="0" borderId="31" xfId="1" applyNumberFormat="1" applyFont="1" applyFill="1" applyBorder="1" applyAlignment="1">
      <alignment horizontal="center" vertical="center" wrapText="1" readingOrder="1"/>
    </xf>
    <xf numFmtId="0" fontId="11" fillId="2" borderId="35" xfId="0" applyFont="1" applyFill="1" applyBorder="1" applyAlignment="1">
      <alignment horizontal="center" vertical="center" wrapText="1"/>
    </xf>
    <xf numFmtId="164" fontId="11" fillId="2" borderId="36" xfId="0" applyNumberFormat="1" applyFont="1" applyFill="1" applyBorder="1" applyAlignment="1">
      <alignment horizontal="center" vertical="center" wrapText="1" readingOrder="1"/>
    </xf>
    <xf numFmtId="0" fontId="10" fillId="2" borderId="35" xfId="0" applyFont="1" applyFill="1" applyBorder="1" applyAlignment="1">
      <alignment horizontal="center" vertical="center" wrapText="1"/>
    </xf>
    <xf numFmtId="165" fontId="10" fillId="2" borderId="36" xfId="1" applyNumberFormat="1" applyFont="1" applyFill="1" applyBorder="1" applyAlignment="1">
      <alignment horizontal="center" vertical="center" wrapText="1" readingOrder="1"/>
    </xf>
    <xf numFmtId="0" fontId="12" fillId="0" borderId="35" xfId="0" applyFont="1" applyBorder="1" applyAlignment="1">
      <alignment horizontal="center" vertical="center" wrapText="1"/>
    </xf>
    <xf numFmtId="165" fontId="13" fillId="0" borderId="36" xfId="1" applyNumberFormat="1" applyFont="1" applyFill="1" applyBorder="1" applyAlignment="1">
      <alignment horizontal="center" vertical="center" wrapText="1" readingOrder="1"/>
    </xf>
    <xf numFmtId="0" fontId="10" fillId="2" borderId="37" xfId="0" applyFont="1" applyFill="1" applyBorder="1" applyAlignment="1">
      <alignment horizontal="center" vertical="center" wrapText="1"/>
    </xf>
    <xf numFmtId="164" fontId="10" fillId="2" borderId="38" xfId="0" applyNumberFormat="1" applyFont="1" applyFill="1" applyBorder="1" applyAlignment="1">
      <alignment horizontal="center" vertical="center" wrapText="1" readingOrder="1"/>
    </xf>
    <xf numFmtId="165" fontId="10" fillId="2" borderId="38" xfId="1" applyNumberFormat="1" applyFont="1" applyFill="1" applyBorder="1" applyAlignment="1">
      <alignment horizontal="center" vertical="center" wrapText="1" readingOrder="1"/>
    </xf>
    <xf numFmtId="165" fontId="10" fillId="2" borderId="39" xfId="1" applyNumberFormat="1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 readingOrder="1"/>
    </xf>
    <xf numFmtId="9" fontId="8" fillId="0" borderId="6" xfId="0" applyNumberFormat="1" applyFont="1" applyFill="1" applyBorder="1" applyAlignment="1">
      <alignment horizontal="center" vertical="center" wrapText="1" readingOrder="1"/>
    </xf>
    <xf numFmtId="9" fontId="8" fillId="0" borderId="17" xfId="0" applyNumberFormat="1" applyFont="1" applyFill="1" applyBorder="1" applyAlignment="1">
      <alignment horizontal="center" vertical="center" wrapText="1" readingOrder="1"/>
    </xf>
    <xf numFmtId="9" fontId="8" fillId="0" borderId="15" xfId="0" applyNumberFormat="1" applyFont="1" applyFill="1" applyBorder="1" applyAlignment="1">
      <alignment horizontal="center" vertical="center" wrapText="1" readingOrder="1"/>
    </xf>
    <xf numFmtId="9" fontId="8" fillId="0" borderId="16" xfId="0" applyNumberFormat="1" applyFont="1" applyFill="1" applyBorder="1" applyAlignment="1">
      <alignment horizontal="center" vertical="center" wrapText="1" readingOrder="1"/>
    </xf>
    <xf numFmtId="9" fontId="8" fillId="0" borderId="18" xfId="0" applyNumberFormat="1" applyFont="1" applyFill="1" applyBorder="1" applyAlignment="1">
      <alignment horizontal="center" vertical="center" wrapText="1" readingOrder="1"/>
    </xf>
    <xf numFmtId="9" fontId="8" fillId="0" borderId="29" xfId="0" applyNumberFormat="1" applyFont="1" applyFill="1" applyBorder="1" applyAlignment="1">
      <alignment horizontal="center" vertical="center" wrapText="1" readingOrder="1"/>
    </xf>
    <xf numFmtId="9" fontId="8" fillId="0" borderId="28" xfId="0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 readingOrder="1"/>
    </xf>
    <xf numFmtId="164" fontId="8" fillId="0" borderId="16" xfId="0" applyNumberFormat="1" applyFont="1" applyFill="1" applyBorder="1" applyAlignment="1">
      <alignment horizontal="center" vertical="center" wrapText="1" readingOrder="1"/>
    </xf>
    <xf numFmtId="164" fontId="8" fillId="0" borderId="18" xfId="0" applyNumberFormat="1" applyFont="1" applyFill="1" applyBorder="1" applyAlignment="1">
      <alignment horizontal="center" vertical="center" wrapText="1" readingOrder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9" fontId="10" fillId="2" borderId="33" xfId="1" applyFont="1" applyFill="1" applyBorder="1" applyAlignment="1">
      <alignment horizontal="center" vertical="center" wrapText="1"/>
    </xf>
    <xf numFmtId="9" fontId="10" fillId="2" borderId="31" xfId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21"/>
  <sheetViews>
    <sheetView view="pageBreakPreview" zoomScale="90" zoomScaleNormal="100" zoomScaleSheetLayoutView="90" workbookViewId="0">
      <selection activeCell="I12" sqref="I12"/>
    </sheetView>
  </sheetViews>
  <sheetFormatPr defaultRowHeight="15" x14ac:dyDescent="0.25"/>
  <cols>
    <col min="1" max="1" width="9.140625" style="1"/>
    <col min="2" max="2" width="22.140625" style="1" hidden="1" customWidth="1"/>
    <col min="3" max="3" width="58.42578125" style="1" customWidth="1"/>
    <col min="4" max="4" width="14.5703125" style="1" customWidth="1"/>
    <col min="5" max="5" width="17" style="1" customWidth="1"/>
    <col min="6" max="6" width="18.140625" style="1" customWidth="1"/>
    <col min="7" max="7" width="16" style="1" customWidth="1"/>
    <col min="8" max="8" width="16.7109375" style="1" customWidth="1"/>
    <col min="9" max="9" width="17.28515625" style="1" customWidth="1"/>
    <col min="10" max="10" width="18.28515625" style="1" customWidth="1"/>
    <col min="11" max="11" width="18" style="1" customWidth="1"/>
    <col min="12" max="12" width="18.140625" style="1" customWidth="1"/>
    <col min="13" max="13" width="15.28515625" style="1" customWidth="1"/>
    <col min="14" max="14" width="15.7109375" style="1" customWidth="1"/>
    <col min="15" max="15" width="16.140625" style="1" customWidth="1"/>
    <col min="16" max="16384" width="9.140625" style="1"/>
  </cols>
  <sheetData>
    <row r="4" spans="2:16" ht="15.75" thickBot="1" x14ac:dyDescent="0.3">
      <c r="M4" s="74" t="s">
        <v>31</v>
      </c>
      <c r="N4" s="74"/>
      <c r="O4" s="74"/>
    </row>
    <row r="5" spans="2:16" ht="37.5" customHeight="1" x14ac:dyDescent="0.25">
      <c r="B5" s="59" t="s">
        <v>0</v>
      </c>
      <c r="C5" s="57" t="s">
        <v>1</v>
      </c>
      <c r="D5" s="61" t="s">
        <v>2</v>
      </c>
      <c r="E5" s="62"/>
      <c r="F5" s="63"/>
      <c r="G5" s="57" t="s">
        <v>6</v>
      </c>
      <c r="H5" s="72"/>
      <c r="I5" s="73"/>
      <c r="J5" s="57" t="s">
        <v>21</v>
      </c>
      <c r="K5" s="72"/>
      <c r="L5" s="73"/>
      <c r="M5" s="57" t="s">
        <v>22</v>
      </c>
      <c r="N5" s="72"/>
      <c r="O5" s="73"/>
    </row>
    <row r="6" spans="2:16" ht="50.25" customHeight="1" thickBot="1" x14ac:dyDescent="0.3">
      <c r="B6" s="60"/>
      <c r="C6" s="58"/>
      <c r="D6" s="7" t="s">
        <v>3</v>
      </c>
      <c r="E6" s="7" t="s">
        <v>4</v>
      </c>
      <c r="F6" s="22" t="s">
        <v>25</v>
      </c>
      <c r="G6" s="16" t="s">
        <v>3</v>
      </c>
      <c r="H6" s="7" t="s">
        <v>4</v>
      </c>
      <c r="I6" s="22" t="s">
        <v>25</v>
      </c>
      <c r="J6" s="16" t="s">
        <v>3</v>
      </c>
      <c r="K6" s="7" t="s">
        <v>4</v>
      </c>
      <c r="L6" s="22" t="s">
        <v>25</v>
      </c>
      <c r="M6" s="21" t="s">
        <v>3</v>
      </c>
      <c r="N6" s="7" t="s">
        <v>4</v>
      </c>
      <c r="O6" s="22" t="s">
        <v>25</v>
      </c>
    </row>
    <row r="7" spans="2:16" ht="79.5" customHeight="1" thickBot="1" x14ac:dyDescent="0.3">
      <c r="B7" s="5" t="s">
        <v>5</v>
      </c>
      <c r="C7" s="23" t="s">
        <v>7</v>
      </c>
      <c r="D7" s="12">
        <f>D8+D12+D18+D19</f>
        <v>1823154.6</v>
      </c>
      <c r="E7" s="12">
        <f>E8+E12+E18+E19</f>
        <v>1793809.22964</v>
      </c>
      <c r="F7" s="24">
        <f>E7/D7</f>
        <v>0.98390406915573692</v>
      </c>
      <c r="G7" s="32">
        <f>G8+G12+G18+G19</f>
        <v>2345000</v>
      </c>
      <c r="H7" s="12">
        <f>H8+H12+H18+H19</f>
        <v>2126457.0096800001</v>
      </c>
      <c r="I7" s="24">
        <f>H7/G7</f>
        <v>0.90680469495948834</v>
      </c>
      <c r="J7" s="32">
        <f>J8+J12+J18+J19</f>
        <v>2632649</v>
      </c>
      <c r="K7" s="12">
        <f>K8+K12+K18+K19</f>
        <v>2625677.4191100001</v>
      </c>
      <c r="L7" s="24">
        <f>K7/J7</f>
        <v>0.99735187604196385</v>
      </c>
      <c r="M7" s="32">
        <f>M8+M12+M18+M19</f>
        <v>2882780.2119999998</v>
      </c>
      <c r="N7" s="12">
        <f>N8+N12+N18+N19</f>
        <v>2881510.1849699998</v>
      </c>
      <c r="O7" s="24">
        <f>N7/M7</f>
        <v>0.99955944368401262</v>
      </c>
      <c r="P7" s="3"/>
    </row>
    <row r="8" spans="2:16" ht="56.25" customHeight="1" x14ac:dyDescent="0.25">
      <c r="B8" s="5" t="s">
        <v>8</v>
      </c>
      <c r="C8" s="13" t="s">
        <v>19</v>
      </c>
      <c r="D8" s="14">
        <v>1401833.5</v>
      </c>
      <c r="E8" s="14">
        <v>1398583.7878</v>
      </c>
      <c r="F8" s="25">
        <f t="shared" ref="F8:F20" si="0">E8/D8</f>
        <v>0.99768181299704994</v>
      </c>
      <c r="G8" s="33">
        <v>1652452</v>
      </c>
      <c r="H8" s="14">
        <v>1638534.9553399999</v>
      </c>
      <c r="I8" s="25">
        <f>H8/G8</f>
        <v>0.99157794316567127</v>
      </c>
      <c r="J8" s="33">
        <v>1972115.327</v>
      </c>
      <c r="K8" s="14">
        <v>1971490.5833000001</v>
      </c>
      <c r="L8" s="25">
        <f t="shared" ref="L8:L20" si="1">K8/J8</f>
        <v>0.99968321137641059</v>
      </c>
      <c r="M8" s="33">
        <v>2034014.7520000001</v>
      </c>
      <c r="N8" s="14">
        <v>2033962.4023699998</v>
      </c>
      <c r="O8" s="25">
        <f t="shared" ref="O8:O14" si="2">N8/M8</f>
        <v>0.99997426290544411</v>
      </c>
      <c r="P8" s="3"/>
    </row>
    <row r="9" spans="2:16" ht="54.75" customHeight="1" x14ac:dyDescent="0.25">
      <c r="B9" s="2" t="s">
        <v>9</v>
      </c>
      <c r="C9" s="15" t="s">
        <v>10</v>
      </c>
      <c r="D9" s="9">
        <v>1068607.3</v>
      </c>
      <c r="E9" s="9">
        <v>1068393.93041</v>
      </c>
      <c r="F9" s="26">
        <f t="shared" si="0"/>
        <v>0.99980032927905316</v>
      </c>
      <c r="G9" s="34">
        <v>1148870.7</v>
      </c>
      <c r="H9" s="9">
        <v>1148812.40897</v>
      </c>
      <c r="I9" s="26">
        <f>H9/G9</f>
        <v>0.99994926232342773</v>
      </c>
      <c r="J9" s="34">
        <v>1334860.3600000001</v>
      </c>
      <c r="K9" s="9">
        <v>1334853.5582699999</v>
      </c>
      <c r="L9" s="26">
        <f t="shared" si="1"/>
        <v>0.99999490453817941</v>
      </c>
      <c r="M9" s="34">
        <v>1398989.7</v>
      </c>
      <c r="N9" s="9">
        <v>1398989.60827</v>
      </c>
      <c r="O9" s="26">
        <f t="shared" si="2"/>
        <v>0.99999993443125423</v>
      </c>
    </row>
    <row r="10" spans="2:16" ht="54.75" customHeight="1" x14ac:dyDescent="0.25">
      <c r="B10" s="2"/>
      <c r="C10" s="37" t="s">
        <v>26</v>
      </c>
      <c r="D10" s="64">
        <f>E8/E7</f>
        <v>0.77967253411929549</v>
      </c>
      <c r="E10" s="65"/>
      <c r="F10" s="66"/>
      <c r="G10" s="71">
        <f>H8/H7</f>
        <v>0.77054694634366239</v>
      </c>
      <c r="H10" s="65"/>
      <c r="I10" s="66"/>
      <c r="J10" s="71">
        <f>K8/K7</f>
        <v>0.75085026399330379</v>
      </c>
      <c r="K10" s="65"/>
      <c r="L10" s="66"/>
      <c r="M10" s="71">
        <f>N8/N7</f>
        <v>0.70586681004258744</v>
      </c>
      <c r="N10" s="65"/>
      <c r="O10" s="66"/>
    </row>
    <row r="11" spans="2:16" ht="54.75" customHeight="1" thickBot="1" x14ac:dyDescent="0.3">
      <c r="B11" s="2"/>
      <c r="C11" s="38" t="s">
        <v>27</v>
      </c>
      <c r="D11" s="67">
        <f>E9/E7</f>
        <v>0.59560064289802783</v>
      </c>
      <c r="E11" s="68"/>
      <c r="F11" s="69"/>
      <c r="G11" s="70">
        <f>H9/H7</f>
        <v>0.54024718286822038</v>
      </c>
      <c r="H11" s="68"/>
      <c r="I11" s="69"/>
      <c r="J11" s="70">
        <f>K9/K7</f>
        <v>0.50838444530724647</v>
      </c>
      <c r="K11" s="68"/>
      <c r="L11" s="69"/>
      <c r="M11" s="70">
        <f>N9/N8</f>
        <v>0.68781488125831569</v>
      </c>
      <c r="N11" s="68"/>
      <c r="O11" s="69"/>
    </row>
    <row r="12" spans="2:16" ht="48" customHeight="1" x14ac:dyDescent="0.25">
      <c r="B12" s="5" t="s">
        <v>11</v>
      </c>
      <c r="C12" s="13" t="s">
        <v>28</v>
      </c>
      <c r="D12" s="14">
        <v>351977.5</v>
      </c>
      <c r="E12" s="14">
        <v>332728.50067000004</v>
      </c>
      <c r="F12" s="25">
        <f t="shared" si="0"/>
        <v>0.94531184712090988</v>
      </c>
      <c r="G12" s="33">
        <v>610979</v>
      </c>
      <c r="H12" s="14">
        <v>435516.15767000004</v>
      </c>
      <c r="I12" s="25">
        <f>H12/G12</f>
        <v>0.71281690151380006</v>
      </c>
      <c r="J12" s="33">
        <v>577464.68999999994</v>
      </c>
      <c r="K12" s="14">
        <v>573807.49193000002</v>
      </c>
      <c r="L12" s="25">
        <f t="shared" si="1"/>
        <v>0.99366680225937287</v>
      </c>
      <c r="M12" s="33">
        <v>771426.03200000001</v>
      </c>
      <c r="N12" s="14">
        <v>770767.41097000008</v>
      </c>
      <c r="O12" s="25">
        <f t="shared" si="2"/>
        <v>0.99914622918766127</v>
      </c>
      <c r="P12" s="3"/>
    </row>
    <row r="13" spans="2:16" ht="37.5" customHeight="1" x14ac:dyDescent="0.25">
      <c r="B13" s="2" t="s">
        <v>12</v>
      </c>
      <c r="C13" s="15" t="s">
        <v>13</v>
      </c>
      <c r="D13" s="9">
        <v>156970</v>
      </c>
      <c r="E13" s="9">
        <v>153304.78508</v>
      </c>
      <c r="F13" s="26">
        <f t="shared" si="0"/>
        <v>0.97665022029687198</v>
      </c>
      <c r="G13" s="34">
        <v>382380.79999999999</v>
      </c>
      <c r="H13" s="9">
        <v>239539.91756999999</v>
      </c>
      <c r="I13" s="26">
        <f>H13/G13</f>
        <v>0.62644337155526642</v>
      </c>
      <c r="J13" s="34">
        <v>68218.62</v>
      </c>
      <c r="K13" s="9">
        <v>68183.439769999997</v>
      </c>
      <c r="L13" s="26">
        <f t="shared" si="1"/>
        <v>0.99948430164667657</v>
      </c>
      <c r="M13" s="34">
        <v>0</v>
      </c>
      <c r="N13" s="9">
        <v>0</v>
      </c>
      <c r="O13" s="26">
        <v>0</v>
      </c>
    </row>
    <row r="14" spans="2:16" ht="39.75" customHeight="1" x14ac:dyDescent="0.25">
      <c r="B14" s="2" t="s">
        <v>14</v>
      </c>
      <c r="C14" s="15" t="s">
        <v>15</v>
      </c>
      <c r="D14" s="9">
        <v>0</v>
      </c>
      <c r="E14" s="9">
        <v>0</v>
      </c>
      <c r="F14" s="26">
        <v>0</v>
      </c>
      <c r="G14" s="34">
        <v>88281</v>
      </c>
      <c r="H14" s="9">
        <v>69916.911739999996</v>
      </c>
      <c r="I14" s="26">
        <f>H14/G14</f>
        <v>0.79198142001110083</v>
      </c>
      <c r="J14" s="34">
        <v>338480</v>
      </c>
      <c r="K14" s="9">
        <v>338473.05505000002</v>
      </c>
      <c r="L14" s="26">
        <f t="shared" si="1"/>
        <v>0.999979481948712</v>
      </c>
      <c r="M14" s="34">
        <v>573624.83400000003</v>
      </c>
      <c r="N14" s="9">
        <v>573620.40700000001</v>
      </c>
      <c r="O14" s="26">
        <f t="shared" si="2"/>
        <v>0.99999228241223592</v>
      </c>
    </row>
    <row r="15" spans="2:16" ht="60.75" customHeight="1" x14ac:dyDescent="0.25">
      <c r="B15" s="2"/>
      <c r="C15" s="37" t="s">
        <v>29</v>
      </c>
      <c r="D15" s="64">
        <f>E12/E7</f>
        <v>0.18548711600551604</v>
      </c>
      <c r="E15" s="65"/>
      <c r="F15" s="66"/>
      <c r="G15" s="71">
        <f>H12/H7</f>
        <v>0.2048083529022478</v>
      </c>
      <c r="H15" s="65"/>
      <c r="I15" s="66"/>
      <c r="J15" s="71">
        <f>K12/K7</f>
        <v>0.2185369336513919</v>
      </c>
      <c r="K15" s="65"/>
      <c r="L15" s="66"/>
      <c r="M15" s="71">
        <f>N12/N7</f>
        <v>0.26748731099072093</v>
      </c>
      <c r="N15" s="65"/>
      <c r="O15" s="66"/>
    </row>
    <row r="16" spans="2:16" ht="65.25" customHeight="1" x14ac:dyDescent="0.25">
      <c r="B16" s="2"/>
      <c r="C16" s="37" t="s">
        <v>30</v>
      </c>
      <c r="D16" s="64">
        <f>E13/E7</f>
        <v>8.546326027699544E-2</v>
      </c>
      <c r="E16" s="65"/>
      <c r="F16" s="66"/>
      <c r="G16" s="71">
        <f>H13/H7</f>
        <v>0.11264743019942225</v>
      </c>
      <c r="H16" s="65"/>
      <c r="I16" s="66"/>
      <c r="J16" s="71">
        <f>K13/K7</f>
        <v>2.5967942319857197E-2</v>
      </c>
      <c r="K16" s="65"/>
      <c r="L16" s="66"/>
      <c r="M16" s="71">
        <v>0</v>
      </c>
      <c r="N16" s="65"/>
      <c r="O16" s="66"/>
    </row>
    <row r="17" spans="2:16" ht="67.5" customHeight="1" thickBot="1" x14ac:dyDescent="0.3">
      <c r="B17" s="2"/>
      <c r="C17" s="38" t="s">
        <v>32</v>
      </c>
      <c r="D17" s="75">
        <v>0</v>
      </c>
      <c r="E17" s="76"/>
      <c r="F17" s="77"/>
      <c r="G17" s="70">
        <f>H14/H7</f>
        <v>3.2879532208610902E-2</v>
      </c>
      <c r="H17" s="68"/>
      <c r="I17" s="69"/>
      <c r="J17" s="70">
        <f>K14/K7</f>
        <v>0.12890884942169661</v>
      </c>
      <c r="K17" s="68"/>
      <c r="L17" s="69"/>
      <c r="M17" s="70">
        <f>N14/N7</f>
        <v>0.19906936647040591</v>
      </c>
      <c r="N17" s="68"/>
      <c r="O17" s="69"/>
    </row>
    <row r="18" spans="2:16" ht="101.25" customHeight="1" x14ac:dyDescent="0.25">
      <c r="B18" s="2"/>
      <c r="C18" s="27" t="s">
        <v>20</v>
      </c>
      <c r="D18" s="17">
        <v>16614.8</v>
      </c>
      <c r="E18" s="17">
        <v>13105.43145</v>
      </c>
      <c r="F18" s="28">
        <f t="shared" ref="F18" si="3">E18/D18</f>
        <v>0.78878057214050123</v>
      </c>
      <c r="G18" s="35">
        <v>35085.5</v>
      </c>
      <c r="H18" s="17">
        <v>7613.9889899999998</v>
      </c>
      <c r="I18" s="28">
        <f t="shared" ref="I18" si="4">H18/G18</f>
        <v>0.21701241225007481</v>
      </c>
      <c r="J18" s="35">
        <v>31686.799999999999</v>
      </c>
      <c r="K18" s="17">
        <v>30446.921129999999</v>
      </c>
      <c r="L18" s="28">
        <f t="shared" ref="L18" si="5">K18/J18</f>
        <v>0.96087080834921801</v>
      </c>
      <c r="M18" s="35">
        <v>24647.806</v>
      </c>
      <c r="N18" s="17">
        <v>24408.263859999999</v>
      </c>
      <c r="O18" s="28">
        <f t="shared" ref="O18" si="6">N18/M18</f>
        <v>0.9902814011113199</v>
      </c>
    </row>
    <row r="19" spans="2:16" ht="77.25" customHeight="1" thickBot="1" x14ac:dyDescent="0.3">
      <c r="B19" s="5"/>
      <c r="C19" s="29" t="s">
        <v>16</v>
      </c>
      <c r="D19" s="30">
        <f>D20+D21</f>
        <v>52728.800000000003</v>
      </c>
      <c r="E19" s="30">
        <f t="shared" ref="E19:N19" si="7">E20+E21</f>
        <v>49391.509720000002</v>
      </c>
      <c r="F19" s="31">
        <f t="shared" si="7"/>
        <v>0.93670839692919239</v>
      </c>
      <c r="G19" s="36">
        <f t="shared" si="7"/>
        <v>46483.5</v>
      </c>
      <c r="H19" s="30">
        <f t="shared" si="7"/>
        <v>44791.907679999997</v>
      </c>
      <c r="I19" s="31">
        <f t="shared" si="7"/>
        <v>0.96360875751610775</v>
      </c>
      <c r="J19" s="36">
        <f t="shared" si="7"/>
        <v>51382.182999999997</v>
      </c>
      <c r="K19" s="30">
        <f t="shared" si="7"/>
        <v>49932.422749999998</v>
      </c>
      <c r="L19" s="31">
        <f t="shared" si="7"/>
        <v>0.97178476729959096</v>
      </c>
      <c r="M19" s="36">
        <f t="shared" si="7"/>
        <v>52691.622000000003</v>
      </c>
      <c r="N19" s="30">
        <f t="shared" si="7"/>
        <v>52372.107769999995</v>
      </c>
      <c r="O19" s="31">
        <f>N19/M19</f>
        <v>0.99393614738221558</v>
      </c>
      <c r="P19" s="3"/>
    </row>
    <row r="20" spans="2:16" ht="46.5" hidden="1" customHeight="1" x14ac:dyDescent="0.25">
      <c r="B20" s="2" t="s">
        <v>17</v>
      </c>
      <c r="C20" s="18" t="s">
        <v>18</v>
      </c>
      <c r="D20" s="19">
        <v>52728.800000000003</v>
      </c>
      <c r="E20" s="19">
        <v>49391.509720000002</v>
      </c>
      <c r="F20" s="20">
        <f t="shared" si="0"/>
        <v>0.93670839692919239</v>
      </c>
      <c r="G20" s="19">
        <v>46483.5</v>
      </c>
      <c r="H20" s="19">
        <v>44791.907679999997</v>
      </c>
      <c r="I20" s="20">
        <f t="shared" ref="I20" si="8">H20/G20</f>
        <v>0.96360875751610775</v>
      </c>
      <c r="J20" s="19">
        <v>51382.182999999997</v>
      </c>
      <c r="K20" s="19">
        <v>49932.422749999998</v>
      </c>
      <c r="L20" s="20">
        <f t="shared" si="1"/>
        <v>0.97178476729959096</v>
      </c>
      <c r="M20" s="9">
        <v>51925.222000000002</v>
      </c>
      <c r="N20" s="9">
        <v>51650.590469999996</v>
      </c>
      <c r="O20" s="11">
        <f>N20/M20</f>
        <v>0.99471101866449396</v>
      </c>
    </row>
    <row r="21" spans="2:16" ht="39.75" hidden="1" customHeight="1" thickBot="1" x14ac:dyDescent="0.3">
      <c r="B21" s="6" t="s">
        <v>23</v>
      </c>
      <c r="C21" s="8" t="s">
        <v>24</v>
      </c>
      <c r="D21" s="9">
        <v>0</v>
      </c>
      <c r="E21" s="9">
        <v>0</v>
      </c>
      <c r="F21" s="10">
        <v>0</v>
      </c>
      <c r="G21" s="9">
        <v>0</v>
      </c>
      <c r="H21" s="9">
        <v>0</v>
      </c>
      <c r="I21" s="10">
        <v>0</v>
      </c>
      <c r="J21" s="9">
        <v>0</v>
      </c>
      <c r="K21" s="9">
        <v>0</v>
      </c>
      <c r="L21" s="10">
        <v>0</v>
      </c>
      <c r="M21" s="9">
        <v>766.4</v>
      </c>
      <c r="N21" s="9">
        <v>721.51730000000009</v>
      </c>
      <c r="O21" s="11">
        <f>N21/M21</f>
        <v>0.94143697807933213</v>
      </c>
    </row>
  </sheetData>
  <mergeCells count="27">
    <mergeCell ref="J16:L16"/>
    <mergeCell ref="M16:O16"/>
    <mergeCell ref="M4:O4"/>
    <mergeCell ref="D17:F17"/>
    <mergeCell ref="G17:I17"/>
    <mergeCell ref="J17:L17"/>
    <mergeCell ref="M17:O17"/>
    <mergeCell ref="D15:F15"/>
    <mergeCell ref="G15:I15"/>
    <mergeCell ref="J15:L15"/>
    <mergeCell ref="M15:O15"/>
    <mergeCell ref="D16:F16"/>
    <mergeCell ref="G16:I16"/>
    <mergeCell ref="G10:I10"/>
    <mergeCell ref="G11:I11"/>
    <mergeCell ref="J10:L10"/>
    <mergeCell ref="J11:L11"/>
    <mergeCell ref="M10:O10"/>
    <mergeCell ref="M11:O11"/>
    <mergeCell ref="G5:I5"/>
    <mergeCell ref="J5:L5"/>
    <mergeCell ref="M5:O5"/>
    <mergeCell ref="C5:C6"/>
    <mergeCell ref="B5:B6"/>
    <mergeCell ref="D5:F5"/>
    <mergeCell ref="D10:F10"/>
    <mergeCell ref="D11:F11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view="pageBreakPreview" zoomScale="90" zoomScaleNormal="100" zoomScaleSheetLayoutView="90" workbookViewId="0">
      <selection activeCell="J8" sqref="J8"/>
    </sheetView>
  </sheetViews>
  <sheetFormatPr defaultRowHeight="15" x14ac:dyDescent="0.25"/>
  <cols>
    <col min="1" max="1" width="9.140625" style="1"/>
    <col min="2" max="2" width="22.140625" style="1" hidden="1" customWidth="1"/>
    <col min="3" max="3" width="58.5703125" style="1" customWidth="1"/>
    <col min="4" max="4" width="19.7109375" style="1" customWidth="1"/>
    <col min="5" max="5" width="15.5703125" style="39" customWidth="1"/>
    <col min="6" max="6" width="17.28515625" style="1" customWidth="1"/>
    <col min="7" max="7" width="16" style="1" customWidth="1"/>
    <col min="8" max="9" width="18.28515625" style="1" customWidth="1"/>
    <col min="10" max="10" width="20.42578125" style="1" customWidth="1"/>
    <col min="11" max="11" width="15.42578125" style="1" customWidth="1"/>
    <col min="12" max="12" width="21.140625" style="1" customWidth="1"/>
    <col min="13" max="13" width="15.7109375" style="1" customWidth="1"/>
    <col min="14" max="14" width="9.140625" style="1"/>
    <col min="15" max="15" width="12.42578125" style="1" customWidth="1"/>
    <col min="16" max="16384" width="9.140625" style="1"/>
  </cols>
  <sheetData>
    <row r="1" spans="2:13" ht="38.25" customHeight="1" thickBot="1" x14ac:dyDescent="0.3">
      <c r="K1" s="83" t="s">
        <v>31</v>
      </c>
      <c r="L1" s="83"/>
      <c r="M1" s="83"/>
    </row>
    <row r="2" spans="2:13" ht="37.5" customHeight="1" x14ac:dyDescent="0.25">
      <c r="B2" s="59" t="s">
        <v>0</v>
      </c>
      <c r="C2" s="86" t="s">
        <v>1</v>
      </c>
      <c r="D2" s="78" t="s">
        <v>33</v>
      </c>
      <c r="E2" s="84" t="s">
        <v>35</v>
      </c>
      <c r="F2" s="78" t="s">
        <v>36</v>
      </c>
      <c r="G2" s="78" t="s">
        <v>35</v>
      </c>
      <c r="H2" s="78" t="s">
        <v>37</v>
      </c>
      <c r="I2" s="78" t="s">
        <v>35</v>
      </c>
      <c r="J2" s="78" t="s">
        <v>38</v>
      </c>
      <c r="K2" s="78" t="s">
        <v>35</v>
      </c>
      <c r="L2" s="78" t="s">
        <v>39</v>
      </c>
      <c r="M2" s="80" t="s">
        <v>35</v>
      </c>
    </row>
    <row r="3" spans="2:13" ht="50.25" customHeight="1" x14ac:dyDescent="0.25">
      <c r="B3" s="60"/>
      <c r="C3" s="87"/>
      <c r="D3" s="79"/>
      <c r="E3" s="85"/>
      <c r="F3" s="79"/>
      <c r="G3" s="79"/>
      <c r="H3" s="79"/>
      <c r="I3" s="79"/>
      <c r="J3" s="79"/>
      <c r="K3" s="79"/>
      <c r="L3" s="79"/>
      <c r="M3" s="81"/>
    </row>
    <row r="4" spans="2:13" ht="79.5" customHeight="1" x14ac:dyDescent="0.25">
      <c r="B4" s="5" t="s">
        <v>5</v>
      </c>
      <c r="C4" s="47" t="s">
        <v>7</v>
      </c>
      <c r="D4" s="42">
        <f>D5+D8+D11+D12+D13</f>
        <v>1823154.6</v>
      </c>
      <c r="E4" s="42"/>
      <c r="F4" s="42">
        <f t="shared" ref="F4:J4" si="0">F5+F8+F11+F12+F13</f>
        <v>2345000</v>
      </c>
      <c r="G4" s="42"/>
      <c r="H4" s="42">
        <f t="shared" si="0"/>
        <v>2632649</v>
      </c>
      <c r="I4" s="42"/>
      <c r="J4" s="42">
        <f t="shared" si="0"/>
        <v>2882780.2119999998</v>
      </c>
      <c r="K4" s="42"/>
      <c r="L4" s="42">
        <f>L5+L8+L11+L12+L13</f>
        <v>3162000</v>
      </c>
      <c r="M4" s="48"/>
    </row>
    <row r="5" spans="2:13" ht="56.25" customHeight="1" x14ac:dyDescent="0.25">
      <c r="B5" s="5" t="s">
        <v>8</v>
      </c>
      <c r="C5" s="49" t="s">
        <v>46</v>
      </c>
      <c r="D5" s="43">
        <v>1401833.5</v>
      </c>
      <c r="E5" s="44">
        <f>D5/D4</f>
        <v>0.76890544553928664</v>
      </c>
      <c r="F5" s="43">
        <v>1652452</v>
      </c>
      <c r="G5" s="44">
        <f>F5/F4</f>
        <v>0.70467036247334758</v>
      </c>
      <c r="H5" s="43">
        <v>1972115.327</v>
      </c>
      <c r="I5" s="44">
        <f>H5/H4</f>
        <v>0.74909922553291386</v>
      </c>
      <c r="J5" s="43">
        <v>2034014.7520000001</v>
      </c>
      <c r="K5" s="44">
        <f>J5/J4</f>
        <v>0.70557399538581267</v>
      </c>
      <c r="L5" s="43">
        <v>2273000</v>
      </c>
      <c r="M5" s="50">
        <f>L5/L4</f>
        <v>0.71884882985452248</v>
      </c>
    </row>
    <row r="6" spans="2:13" ht="54.75" customHeight="1" x14ac:dyDescent="0.25">
      <c r="B6" s="4" t="s">
        <v>9</v>
      </c>
      <c r="C6" s="51" t="s">
        <v>10</v>
      </c>
      <c r="D6" s="45">
        <v>1068607.3</v>
      </c>
      <c r="E6" s="46">
        <f>D6/D4</f>
        <v>0.58613092932436994</v>
      </c>
      <c r="F6" s="45">
        <v>1148870.7</v>
      </c>
      <c r="G6" s="46">
        <f>F6/F4</f>
        <v>0.489923539445629</v>
      </c>
      <c r="H6" s="45">
        <v>1334860.3600000001</v>
      </c>
      <c r="I6" s="46">
        <f>H6/H4</f>
        <v>0.5070407638845893</v>
      </c>
      <c r="J6" s="45">
        <v>1398989.7</v>
      </c>
      <c r="K6" s="46">
        <f>J6/J4</f>
        <v>0.4852918353527258</v>
      </c>
      <c r="L6" s="45">
        <v>1570000</v>
      </c>
      <c r="M6" s="52">
        <f>L6/L4</f>
        <v>0.49652118912080961</v>
      </c>
    </row>
    <row r="7" spans="2:13" ht="54.75" customHeight="1" x14ac:dyDescent="0.25">
      <c r="B7" s="4"/>
      <c r="C7" s="51" t="s">
        <v>34</v>
      </c>
      <c r="D7" s="45">
        <v>277324.09999999998</v>
      </c>
      <c r="E7" s="46">
        <f>D7/D4</f>
        <v>0.15211222350534614</v>
      </c>
      <c r="F7" s="45">
        <v>486029.3</v>
      </c>
      <c r="G7" s="46">
        <f>F7/F4</f>
        <v>0.20726196162046909</v>
      </c>
      <c r="H7" s="45">
        <v>617614.96699999995</v>
      </c>
      <c r="I7" s="46">
        <f>H7/H4</f>
        <v>0.23459829510124591</v>
      </c>
      <c r="J7" s="45">
        <v>615027.35199999996</v>
      </c>
      <c r="K7" s="46">
        <f>J7/J4</f>
        <v>0.21334521079333674</v>
      </c>
      <c r="L7" s="45">
        <v>680000</v>
      </c>
      <c r="M7" s="52">
        <f>L7/L4</f>
        <v>0.21505376344086022</v>
      </c>
    </row>
    <row r="8" spans="2:13" ht="54.75" customHeight="1" x14ac:dyDescent="0.25">
      <c r="B8" s="5" t="s">
        <v>11</v>
      </c>
      <c r="C8" s="49" t="s">
        <v>42</v>
      </c>
      <c r="D8" s="43">
        <v>351977.5</v>
      </c>
      <c r="E8" s="44">
        <f>D8/D4</f>
        <v>0.19305960119893287</v>
      </c>
      <c r="F8" s="43">
        <v>610979</v>
      </c>
      <c r="G8" s="44">
        <f>F8/F4</f>
        <v>0.26054541577825158</v>
      </c>
      <c r="H8" s="43">
        <v>577464.68999999994</v>
      </c>
      <c r="I8" s="44">
        <f>H8/H4</f>
        <v>0.21934739116380494</v>
      </c>
      <c r="J8" s="43">
        <v>771426.03200000001</v>
      </c>
      <c r="K8" s="44">
        <f>J8/J4</f>
        <v>0.26759793507282476</v>
      </c>
      <c r="L8" s="43">
        <v>801475</v>
      </c>
      <c r="M8" s="50">
        <f>L8/L4</f>
        <v>0.2534709044908286</v>
      </c>
    </row>
    <row r="9" spans="2:13" ht="37.5" customHeight="1" x14ac:dyDescent="0.25">
      <c r="B9" s="4" t="s">
        <v>12</v>
      </c>
      <c r="C9" s="51" t="s">
        <v>13</v>
      </c>
      <c r="D9" s="45">
        <v>156970</v>
      </c>
      <c r="E9" s="46">
        <f>D9/D4</f>
        <v>8.6098019334180431E-2</v>
      </c>
      <c r="F9" s="45">
        <v>382380.79999999999</v>
      </c>
      <c r="G9" s="46">
        <f>F9/F4</f>
        <v>0.16306217484008528</v>
      </c>
      <c r="H9" s="45">
        <v>68218.62</v>
      </c>
      <c r="I9" s="46">
        <f>H9/H4</f>
        <v>2.5912539043374181E-2</v>
      </c>
      <c r="J9" s="45">
        <v>0</v>
      </c>
      <c r="K9" s="46">
        <v>0</v>
      </c>
      <c r="L9" s="45">
        <v>0</v>
      </c>
      <c r="M9" s="52">
        <v>0</v>
      </c>
    </row>
    <row r="10" spans="2:13" ht="47.25" customHeight="1" x14ac:dyDescent="0.25">
      <c r="B10" s="4" t="s">
        <v>14</v>
      </c>
      <c r="C10" s="51" t="s">
        <v>15</v>
      </c>
      <c r="D10" s="45">
        <v>0</v>
      </c>
      <c r="E10" s="46">
        <v>0</v>
      </c>
      <c r="F10" s="45">
        <v>88281</v>
      </c>
      <c r="G10" s="46">
        <f>F10/F4</f>
        <v>3.764648187633262E-2</v>
      </c>
      <c r="H10" s="45">
        <v>338480</v>
      </c>
      <c r="I10" s="46">
        <f>H10/H4</f>
        <v>0.12857012081747321</v>
      </c>
      <c r="J10" s="45">
        <v>573624.83400000003</v>
      </c>
      <c r="K10" s="46">
        <f>J10/J4</f>
        <v>0.19898320087400409</v>
      </c>
      <c r="L10" s="45">
        <v>570000</v>
      </c>
      <c r="M10" s="52">
        <f>L10/L4</f>
        <v>0.18026565464895636</v>
      </c>
    </row>
    <row r="11" spans="2:13" ht="45" customHeight="1" x14ac:dyDescent="0.25">
      <c r="B11" s="4"/>
      <c r="C11" s="49" t="s">
        <v>20</v>
      </c>
      <c r="D11" s="43">
        <v>16614.8</v>
      </c>
      <c r="E11" s="44">
        <f>D11/D4</f>
        <v>9.1132150833505825E-3</v>
      </c>
      <c r="F11" s="43">
        <v>35085.5</v>
      </c>
      <c r="G11" s="44">
        <f>F11/F4</f>
        <v>1.496183368869936E-2</v>
      </c>
      <c r="H11" s="43">
        <v>31686.799999999999</v>
      </c>
      <c r="I11" s="44">
        <f>H11/H4</f>
        <v>1.2036089885130908E-2</v>
      </c>
      <c r="J11" s="43">
        <v>24647.806</v>
      </c>
      <c r="K11" s="44">
        <f>J11/J4</f>
        <v>8.5500122060640817E-3</v>
      </c>
      <c r="L11" s="43">
        <v>32000</v>
      </c>
      <c r="M11" s="50">
        <f>L11/L4</f>
        <v>1.0120177103099304E-2</v>
      </c>
    </row>
    <row r="12" spans="2:13" ht="46.5" customHeight="1" x14ac:dyDescent="0.25">
      <c r="B12" s="4" t="s">
        <v>17</v>
      </c>
      <c r="C12" s="49" t="s">
        <v>40</v>
      </c>
      <c r="D12" s="43">
        <v>52728.800000000003</v>
      </c>
      <c r="E12" s="44">
        <f>D12/D4</f>
        <v>2.892173817842985E-2</v>
      </c>
      <c r="F12" s="43">
        <v>46483.5</v>
      </c>
      <c r="G12" s="44">
        <f>F12/F4</f>
        <v>1.9822388059701494E-2</v>
      </c>
      <c r="H12" s="43">
        <v>51382.182999999997</v>
      </c>
      <c r="I12" s="44">
        <f>H12/H4</f>
        <v>1.9517293418150311E-2</v>
      </c>
      <c r="J12" s="43">
        <v>51925.222000000002</v>
      </c>
      <c r="K12" s="44">
        <f>J12/J4</f>
        <v>1.8012202867167454E-2</v>
      </c>
      <c r="L12" s="43">
        <v>51500</v>
      </c>
      <c r="M12" s="50">
        <f>L12/L4</f>
        <v>1.6287160025300444E-2</v>
      </c>
    </row>
    <row r="13" spans="2:13" ht="45.75" customHeight="1" thickBot="1" x14ac:dyDescent="0.3">
      <c r="B13" s="6" t="s">
        <v>23</v>
      </c>
      <c r="C13" s="53" t="s">
        <v>41</v>
      </c>
      <c r="D13" s="54">
        <v>0</v>
      </c>
      <c r="E13" s="55">
        <v>0</v>
      </c>
      <c r="F13" s="54">
        <v>0</v>
      </c>
      <c r="G13" s="55">
        <v>0</v>
      </c>
      <c r="H13" s="54">
        <v>0</v>
      </c>
      <c r="I13" s="55">
        <v>0</v>
      </c>
      <c r="J13" s="54">
        <v>766.4</v>
      </c>
      <c r="K13" s="55">
        <f>J13/J4</f>
        <v>2.6585446813105849E-4</v>
      </c>
      <c r="L13" s="54">
        <v>4025</v>
      </c>
      <c r="M13" s="56">
        <f>L13/L4</f>
        <v>1.2729285262492094E-3</v>
      </c>
    </row>
    <row r="15" spans="2:13" ht="34.5" customHeight="1" x14ac:dyDescent="0.25"/>
    <row r="16" spans="2:13" ht="94.5" x14ac:dyDescent="0.25">
      <c r="C16" s="82" t="s">
        <v>41</v>
      </c>
      <c r="D16" s="7" t="s">
        <v>43</v>
      </c>
      <c r="E16" s="7" t="s">
        <v>47</v>
      </c>
      <c r="F16" s="7" t="s">
        <v>45</v>
      </c>
      <c r="G16" s="7" t="s">
        <v>44</v>
      </c>
      <c r="H16" s="7" t="s">
        <v>48</v>
      </c>
      <c r="I16" s="7" t="s">
        <v>45</v>
      </c>
    </row>
    <row r="17" spans="3:9" ht="17.25" x14ac:dyDescent="0.25">
      <c r="C17" s="82"/>
      <c r="D17" s="40">
        <v>3400</v>
      </c>
      <c r="E17" s="40">
        <v>0</v>
      </c>
      <c r="F17" s="41">
        <f>D17/H4</f>
        <v>1.2914748604922267E-3</v>
      </c>
      <c r="G17" s="40">
        <v>4000</v>
      </c>
      <c r="H17" s="40">
        <v>766.4</v>
      </c>
      <c r="I17" s="41">
        <f>G17/J4</f>
        <v>1.3875494161328732E-3</v>
      </c>
    </row>
  </sheetData>
  <mergeCells count="14">
    <mergeCell ref="B2:B3"/>
    <mergeCell ref="C2:C3"/>
    <mergeCell ref="F2:F3"/>
    <mergeCell ref="H2:H3"/>
    <mergeCell ref="J2:J3"/>
    <mergeCell ref="L2:L3"/>
    <mergeCell ref="M2:M3"/>
    <mergeCell ref="C16:C17"/>
    <mergeCell ref="K1:M1"/>
    <mergeCell ref="D2:D3"/>
    <mergeCell ref="E2:E3"/>
    <mergeCell ref="G2:G3"/>
    <mergeCell ref="I2:I3"/>
    <mergeCell ref="K2:K3"/>
  </mergeCells>
  <pageMargins left="0.25" right="0.25" top="0.75" bottom="0.75" header="0.3" footer="0.3"/>
  <pageSetup paperSize="9" scale="60" orientation="landscape" r:id="rId1"/>
  <rowBreaks count="1" manualBreakCount="1">
    <brk id="1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სულ</vt:lpstr>
      <vt:lpstr>სულ (2)</vt:lpstr>
      <vt:lpstr>Sheet2</vt:lpstr>
      <vt:lpstr>Sheet3</vt:lpstr>
      <vt:lpstr>სულ!Print_Area</vt:lpstr>
      <vt:lpstr>'სულ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2016-01-25T14:03:59Z</dcterms:modified>
</cp:coreProperties>
</file>