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60" windowWidth="20085" windowHeight="12765"/>
  </bookViews>
  <sheets>
    <sheet name="35 00" sheetId="4" r:id="rId1"/>
    <sheet name="Sheet1" sheetId="1" r:id="rId2"/>
    <sheet name="Sheet2" sheetId="2" r:id="rId3"/>
    <sheet name="Sheet3" sheetId="3" r:id="rId4"/>
  </sheets>
  <definedNames>
    <definedName name="_xlnm._FilterDatabase" localSheetId="0" hidden="1">'35 00'!$A$11:$R$1313</definedName>
    <definedName name="_xlnm.Print_Area" localSheetId="0">'35 00'!$C$2:$L$1313</definedName>
  </definedNames>
  <calcPr calcId="145621"/>
</workbook>
</file>

<file path=xl/calcChain.xml><?xml version="1.0" encoding="utf-8"?>
<calcChain xmlns="http://schemas.openxmlformats.org/spreadsheetml/2006/main">
  <c r="I385" i="4" l="1"/>
  <c r="J385" i="4"/>
  <c r="J371" i="4"/>
  <c r="I931" i="4" l="1"/>
  <c r="J903" i="4"/>
  <c r="I903" i="4"/>
  <c r="I48" i="4" l="1"/>
  <c r="I311" i="4"/>
  <c r="I115" i="4"/>
  <c r="G1305" i="4" l="1"/>
  <c r="H309" i="4" l="1"/>
  <c r="I309" i="4"/>
  <c r="K1274" i="4"/>
  <c r="I959" i="4"/>
  <c r="I954" i="4"/>
  <c r="I955" i="4"/>
  <c r="I956" i="4"/>
  <c r="I957" i="4"/>
  <c r="I958" i="4"/>
  <c r="I960" i="4"/>
  <c r="K41" i="4" l="1"/>
  <c r="K42" i="4"/>
  <c r="K44" i="4"/>
  <c r="K45" i="4"/>
  <c r="K46" i="4"/>
  <c r="K47" i="4"/>
  <c r="K48" i="4"/>
  <c r="K49" i="4"/>
  <c r="K50" i="4"/>
  <c r="K51" i="4"/>
  <c r="K52" i="4"/>
  <c r="K53" i="4"/>
  <c r="K630" i="4"/>
  <c r="J4" i="4"/>
  <c r="I4" i="4"/>
  <c r="J931" i="4" l="1"/>
  <c r="K377" i="4"/>
  <c r="K378" i="4"/>
  <c r="J379" i="4"/>
  <c r="K380" i="4"/>
  <c r="K381" i="4"/>
  <c r="K382" i="4"/>
  <c r="K383" i="4"/>
  <c r="K384" i="4"/>
  <c r="K385" i="4"/>
  <c r="K386" i="4"/>
  <c r="K387" i="4"/>
  <c r="K388" i="4"/>
  <c r="K389" i="4"/>
  <c r="J376" i="4" l="1"/>
  <c r="K413" i="4"/>
  <c r="K405" i="4"/>
  <c r="K406" i="4"/>
  <c r="K408" i="4"/>
  <c r="K409" i="4"/>
  <c r="K410" i="4"/>
  <c r="K411" i="4"/>
  <c r="K412" i="4"/>
  <c r="K414" i="4"/>
  <c r="K415" i="4"/>
  <c r="K416" i="4"/>
  <c r="K417" i="4"/>
  <c r="K419" i="4"/>
  <c r="K420" i="4"/>
  <c r="K422" i="4"/>
  <c r="K423" i="4"/>
  <c r="K424" i="4"/>
  <c r="K425" i="4"/>
  <c r="K426" i="4"/>
  <c r="K427" i="4"/>
  <c r="K428" i="4"/>
  <c r="K429" i="4"/>
  <c r="K430" i="4"/>
  <c r="K431" i="4"/>
  <c r="K433" i="4"/>
  <c r="K434" i="4"/>
  <c r="K436" i="4"/>
  <c r="K437" i="4"/>
  <c r="K438" i="4"/>
  <c r="K439" i="4"/>
  <c r="K440" i="4"/>
  <c r="K441" i="4"/>
  <c r="K442" i="4"/>
  <c r="K443" i="4"/>
  <c r="K444" i="4"/>
  <c r="K445" i="4"/>
  <c r="K447" i="4"/>
  <c r="K448" i="4"/>
  <c r="K450" i="4"/>
  <c r="K451" i="4"/>
  <c r="K452" i="4"/>
  <c r="K453" i="4"/>
  <c r="K454" i="4"/>
  <c r="K455" i="4"/>
  <c r="K456" i="4"/>
  <c r="K457" i="4"/>
  <c r="K458" i="4"/>
  <c r="K459" i="4"/>
  <c r="K461" i="4"/>
  <c r="K462" i="4"/>
  <c r="K464" i="4"/>
  <c r="K465" i="4"/>
  <c r="K466" i="4"/>
  <c r="K467" i="4"/>
  <c r="K468" i="4"/>
  <c r="K469" i="4"/>
  <c r="K470" i="4"/>
  <c r="K471" i="4"/>
  <c r="K472" i="4"/>
  <c r="K473" i="4"/>
  <c r="K475" i="4"/>
  <c r="K476" i="4"/>
  <c r="K478" i="4"/>
  <c r="K479" i="4"/>
  <c r="K480" i="4"/>
  <c r="K481" i="4"/>
  <c r="K482" i="4"/>
  <c r="K483" i="4"/>
  <c r="K484" i="4"/>
  <c r="K485" i="4"/>
  <c r="K486" i="4"/>
  <c r="K487" i="4"/>
  <c r="K489" i="4"/>
  <c r="K490" i="4"/>
  <c r="K492" i="4"/>
  <c r="K493" i="4"/>
  <c r="K494" i="4"/>
  <c r="K495" i="4"/>
  <c r="K496" i="4"/>
  <c r="K497" i="4"/>
  <c r="K498" i="4"/>
  <c r="K499" i="4"/>
  <c r="K500" i="4"/>
  <c r="K501" i="4"/>
  <c r="K503" i="4"/>
  <c r="K504" i="4"/>
  <c r="K506" i="4"/>
  <c r="K507" i="4"/>
  <c r="K508" i="4"/>
  <c r="K509" i="4"/>
  <c r="K510" i="4"/>
  <c r="K511" i="4"/>
  <c r="K512" i="4"/>
  <c r="K513" i="4"/>
  <c r="K514" i="4"/>
  <c r="K515" i="4"/>
  <c r="K517" i="4"/>
  <c r="K518" i="4"/>
  <c r="K520" i="4"/>
  <c r="K521" i="4"/>
  <c r="K522" i="4"/>
  <c r="K523" i="4"/>
  <c r="K524" i="4"/>
  <c r="K525" i="4"/>
  <c r="K526" i="4"/>
  <c r="K527" i="4"/>
  <c r="K528" i="4"/>
  <c r="K529" i="4"/>
  <c r="K531" i="4"/>
  <c r="K532" i="4"/>
  <c r="K534" i="4"/>
  <c r="K535" i="4"/>
  <c r="K536" i="4"/>
  <c r="K537" i="4"/>
  <c r="K538" i="4"/>
  <c r="K539" i="4"/>
  <c r="K540" i="4"/>
  <c r="K541" i="4"/>
  <c r="K542" i="4"/>
  <c r="K543" i="4"/>
  <c r="K545" i="4"/>
  <c r="K546" i="4"/>
  <c r="K548" i="4"/>
  <c r="K549" i="4"/>
  <c r="K550" i="4"/>
  <c r="K551" i="4"/>
  <c r="K552" i="4"/>
  <c r="K553" i="4"/>
  <c r="K554" i="4"/>
  <c r="K555" i="4"/>
  <c r="K556" i="4"/>
  <c r="K557" i="4"/>
  <c r="K559" i="4"/>
  <c r="K560" i="4"/>
  <c r="K562" i="4"/>
  <c r="K563" i="4"/>
  <c r="K564" i="4"/>
  <c r="K565" i="4"/>
  <c r="K566" i="4"/>
  <c r="K567" i="4"/>
  <c r="K568" i="4"/>
  <c r="K569" i="4"/>
  <c r="K570" i="4"/>
  <c r="K571" i="4"/>
  <c r="K573" i="4"/>
  <c r="K574" i="4"/>
  <c r="K576" i="4"/>
  <c r="K577" i="4"/>
  <c r="K578" i="4"/>
  <c r="K579" i="4"/>
  <c r="K580" i="4"/>
  <c r="K581" i="4"/>
  <c r="K582" i="4"/>
  <c r="K583" i="4"/>
  <c r="K584" i="4"/>
  <c r="K585" i="4"/>
  <c r="K587" i="4"/>
  <c r="K588" i="4"/>
  <c r="K590" i="4"/>
  <c r="K591" i="4"/>
  <c r="K592" i="4"/>
  <c r="K593" i="4"/>
  <c r="K594" i="4"/>
  <c r="K595" i="4"/>
  <c r="K596" i="4"/>
  <c r="K597" i="4"/>
  <c r="K598" i="4"/>
  <c r="K599" i="4"/>
  <c r="K601" i="4"/>
  <c r="K602" i="4"/>
  <c r="K604" i="4"/>
  <c r="K605" i="4"/>
  <c r="K606" i="4"/>
  <c r="K607" i="4"/>
  <c r="K608" i="4"/>
  <c r="K609" i="4"/>
  <c r="K610" i="4"/>
  <c r="K611" i="4"/>
  <c r="K612" i="4"/>
  <c r="K613" i="4"/>
  <c r="K632" i="4"/>
  <c r="K633" i="4"/>
  <c r="K634" i="4"/>
  <c r="K635" i="4"/>
  <c r="K636" i="4"/>
  <c r="K637" i="4"/>
  <c r="K638" i="4"/>
  <c r="K639" i="4"/>
  <c r="K640" i="4"/>
  <c r="K641" i="4"/>
  <c r="K657" i="4"/>
  <c r="K658" i="4"/>
  <c r="K660" i="4"/>
  <c r="K661" i="4"/>
  <c r="K662" i="4"/>
  <c r="K663" i="4"/>
  <c r="K664" i="4"/>
  <c r="K665" i="4"/>
  <c r="K666" i="4"/>
  <c r="K667" i="4"/>
  <c r="K668" i="4"/>
  <c r="K669" i="4"/>
  <c r="K671" i="4"/>
  <c r="K672" i="4"/>
  <c r="K674" i="4"/>
  <c r="K675" i="4"/>
  <c r="K676" i="4"/>
  <c r="K677" i="4"/>
  <c r="K678" i="4"/>
  <c r="K679" i="4"/>
  <c r="K680" i="4"/>
  <c r="K681" i="4"/>
  <c r="K682" i="4"/>
  <c r="K683" i="4"/>
  <c r="K685" i="4"/>
  <c r="K686" i="4"/>
  <c r="K688" i="4"/>
  <c r="K689" i="4"/>
  <c r="K690" i="4"/>
  <c r="K691" i="4"/>
  <c r="K692" i="4"/>
  <c r="K693" i="4"/>
  <c r="K694" i="4"/>
  <c r="K695" i="4"/>
  <c r="K696" i="4"/>
  <c r="K697" i="4"/>
  <c r="K699" i="4"/>
  <c r="K700" i="4"/>
  <c r="K702" i="4"/>
  <c r="K703" i="4"/>
  <c r="K704" i="4"/>
  <c r="K705" i="4"/>
  <c r="K706" i="4"/>
  <c r="K707" i="4"/>
  <c r="K708" i="4"/>
  <c r="K709" i="4"/>
  <c r="K710" i="4"/>
  <c r="K711" i="4"/>
  <c r="K713" i="4"/>
  <c r="K714" i="4"/>
  <c r="K716" i="4"/>
  <c r="K717" i="4"/>
  <c r="K718" i="4"/>
  <c r="K719" i="4"/>
  <c r="K720" i="4"/>
  <c r="K721" i="4"/>
  <c r="K722" i="4"/>
  <c r="K723" i="4"/>
  <c r="K724" i="4"/>
  <c r="K725" i="4"/>
  <c r="K741" i="4"/>
  <c r="K742" i="4"/>
  <c r="K744" i="4"/>
  <c r="K745" i="4"/>
  <c r="K746" i="4"/>
  <c r="K747" i="4"/>
  <c r="K748" i="4"/>
  <c r="K749" i="4"/>
  <c r="K750" i="4"/>
  <c r="K751" i="4"/>
  <c r="K752" i="4"/>
  <c r="K753" i="4"/>
  <c r="K755" i="4"/>
  <c r="K756" i="4"/>
  <c r="K758" i="4"/>
  <c r="K759" i="4"/>
  <c r="K760" i="4"/>
  <c r="K761" i="4"/>
  <c r="K762" i="4"/>
  <c r="K763" i="4"/>
  <c r="K764" i="4"/>
  <c r="K765" i="4"/>
  <c r="K766" i="4"/>
  <c r="K767" i="4"/>
  <c r="K783" i="4"/>
  <c r="K784" i="4"/>
  <c r="K786" i="4"/>
  <c r="K787" i="4"/>
  <c r="K788" i="4"/>
  <c r="K789" i="4"/>
  <c r="K790" i="4"/>
  <c r="K791" i="4"/>
  <c r="K792" i="4"/>
  <c r="K793" i="4"/>
  <c r="K794" i="4"/>
  <c r="K795" i="4"/>
  <c r="K797" i="4"/>
  <c r="K798" i="4"/>
  <c r="K800" i="4"/>
  <c r="K801" i="4"/>
  <c r="K802" i="4"/>
  <c r="K803" i="4"/>
  <c r="K804" i="4"/>
  <c r="K805" i="4"/>
  <c r="K806" i="4"/>
  <c r="K807" i="4"/>
  <c r="K808" i="4"/>
  <c r="K809" i="4"/>
  <c r="K811" i="4"/>
  <c r="K812" i="4"/>
  <c r="K814" i="4"/>
  <c r="K815" i="4"/>
  <c r="K816" i="4"/>
  <c r="K817" i="4"/>
  <c r="K818" i="4"/>
  <c r="K819" i="4"/>
  <c r="K820" i="4"/>
  <c r="K821" i="4"/>
  <c r="K822" i="4"/>
  <c r="K823" i="4"/>
  <c r="K839" i="4"/>
  <c r="K840" i="4"/>
  <c r="K842" i="4"/>
  <c r="K843" i="4"/>
  <c r="K844" i="4"/>
  <c r="K845" i="4"/>
  <c r="K846" i="4"/>
  <c r="K847" i="4"/>
  <c r="K848" i="4"/>
  <c r="K849" i="4"/>
  <c r="K850" i="4"/>
  <c r="K851" i="4"/>
  <c r="K853" i="4"/>
  <c r="K854" i="4"/>
  <c r="K856" i="4"/>
  <c r="K857" i="4"/>
  <c r="K858" i="4"/>
  <c r="K859" i="4"/>
  <c r="K860" i="4"/>
  <c r="K861" i="4"/>
  <c r="K862" i="4"/>
  <c r="K863" i="4"/>
  <c r="K864" i="4"/>
  <c r="K865" i="4"/>
  <c r="K867" i="4"/>
  <c r="K868" i="4"/>
  <c r="K870" i="4"/>
  <c r="K871" i="4"/>
  <c r="K872" i="4"/>
  <c r="K873" i="4"/>
  <c r="K874" i="4"/>
  <c r="K875" i="4"/>
  <c r="K876" i="4"/>
  <c r="K877" i="4"/>
  <c r="K878" i="4"/>
  <c r="K879" i="4"/>
  <c r="K895" i="4"/>
  <c r="K896" i="4"/>
  <c r="K898" i="4"/>
  <c r="K899" i="4"/>
  <c r="K900" i="4"/>
  <c r="K901" i="4"/>
  <c r="K902" i="4"/>
  <c r="K903" i="4"/>
  <c r="K904" i="4"/>
  <c r="K905" i="4"/>
  <c r="K906" i="4"/>
  <c r="K907" i="4"/>
  <c r="K909" i="4"/>
  <c r="K910" i="4"/>
  <c r="K912" i="4"/>
  <c r="K913" i="4"/>
  <c r="K914" i="4"/>
  <c r="K915" i="4"/>
  <c r="K916" i="4"/>
  <c r="K917" i="4"/>
  <c r="K918" i="4"/>
  <c r="K919" i="4"/>
  <c r="K920" i="4"/>
  <c r="K921" i="4"/>
  <c r="K923" i="4"/>
  <c r="K924" i="4"/>
  <c r="K926" i="4"/>
  <c r="K927" i="4"/>
  <c r="K928" i="4"/>
  <c r="K929" i="4"/>
  <c r="K930" i="4"/>
  <c r="K931" i="4"/>
  <c r="K932" i="4"/>
  <c r="K933" i="4"/>
  <c r="K934" i="4"/>
  <c r="K935" i="4"/>
  <c r="K937" i="4"/>
  <c r="K938" i="4"/>
  <c r="K940" i="4"/>
  <c r="K941" i="4"/>
  <c r="K942" i="4"/>
  <c r="K943" i="4"/>
  <c r="K944" i="4"/>
  <c r="K945" i="4"/>
  <c r="K946" i="4"/>
  <c r="K947" i="4"/>
  <c r="K948" i="4"/>
  <c r="K949" i="4"/>
  <c r="K965" i="4"/>
  <c r="K966" i="4"/>
  <c r="K968" i="4"/>
  <c r="K969" i="4"/>
  <c r="K970" i="4"/>
  <c r="K971" i="4"/>
  <c r="K972" i="4"/>
  <c r="K973" i="4"/>
  <c r="K974" i="4"/>
  <c r="K975" i="4"/>
  <c r="K976" i="4"/>
  <c r="K977" i="4"/>
  <c r="K979" i="4"/>
  <c r="K980" i="4"/>
  <c r="K982" i="4"/>
  <c r="K983" i="4"/>
  <c r="K984" i="4"/>
  <c r="K985" i="4"/>
  <c r="K986" i="4"/>
  <c r="K987" i="4"/>
  <c r="K988" i="4"/>
  <c r="K989" i="4"/>
  <c r="K990" i="4"/>
  <c r="K991" i="4"/>
  <c r="K1007" i="4"/>
  <c r="K1008" i="4"/>
  <c r="K1010" i="4"/>
  <c r="K1011" i="4"/>
  <c r="K1012" i="4"/>
  <c r="K1013" i="4"/>
  <c r="K1014" i="4"/>
  <c r="K1015" i="4"/>
  <c r="K1016" i="4"/>
  <c r="K1017" i="4"/>
  <c r="K1018" i="4"/>
  <c r="K1019" i="4"/>
  <c r="K1021" i="4"/>
  <c r="K1022" i="4"/>
  <c r="K1024" i="4"/>
  <c r="K1025" i="4"/>
  <c r="K1026" i="4"/>
  <c r="K1027" i="4"/>
  <c r="K1028" i="4"/>
  <c r="K1029" i="4"/>
  <c r="K1030" i="4"/>
  <c r="K1031" i="4"/>
  <c r="K1032" i="4"/>
  <c r="K1033" i="4"/>
  <c r="K1035" i="4"/>
  <c r="K1036" i="4"/>
  <c r="K1038" i="4"/>
  <c r="K1039" i="4"/>
  <c r="K1040" i="4"/>
  <c r="K1041" i="4"/>
  <c r="K1042" i="4"/>
  <c r="K1043" i="4"/>
  <c r="K1044" i="4"/>
  <c r="K1045" i="4"/>
  <c r="K1046" i="4"/>
  <c r="K1047" i="4"/>
  <c r="K1063" i="4"/>
  <c r="K1064" i="4"/>
  <c r="K1066" i="4"/>
  <c r="K1067" i="4"/>
  <c r="K1068" i="4"/>
  <c r="K1069" i="4"/>
  <c r="K1070" i="4"/>
  <c r="K1071" i="4"/>
  <c r="K1072" i="4"/>
  <c r="K1073" i="4"/>
  <c r="K1074" i="4"/>
  <c r="K1075" i="4"/>
  <c r="K1077" i="4"/>
  <c r="K1078" i="4"/>
  <c r="K1080" i="4"/>
  <c r="K1081" i="4"/>
  <c r="K1082" i="4"/>
  <c r="K1083" i="4"/>
  <c r="K1084" i="4"/>
  <c r="K1085" i="4"/>
  <c r="K1086" i="4"/>
  <c r="K1087" i="4"/>
  <c r="K1088" i="4"/>
  <c r="K1089" i="4"/>
  <c r="K1091" i="4"/>
  <c r="K1092" i="4"/>
  <c r="K1094" i="4"/>
  <c r="K1095" i="4"/>
  <c r="K1096" i="4"/>
  <c r="K1097" i="4"/>
  <c r="K1098" i="4"/>
  <c r="K1099" i="4"/>
  <c r="K1100" i="4"/>
  <c r="K1101" i="4"/>
  <c r="K1102" i="4"/>
  <c r="K1103" i="4"/>
  <c r="K1105" i="4"/>
  <c r="K1106" i="4"/>
  <c r="K1108" i="4"/>
  <c r="K1109" i="4"/>
  <c r="K1110" i="4"/>
  <c r="K1111" i="4"/>
  <c r="K1112" i="4"/>
  <c r="K1113" i="4"/>
  <c r="K1114" i="4"/>
  <c r="K1115" i="4"/>
  <c r="K1116" i="4"/>
  <c r="K1117" i="4"/>
  <c r="K1133" i="4"/>
  <c r="K1134" i="4"/>
  <c r="K1136" i="4"/>
  <c r="K1137" i="4"/>
  <c r="K1138" i="4"/>
  <c r="K1139" i="4"/>
  <c r="K1140" i="4"/>
  <c r="K1141" i="4"/>
  <c r="K1142" i="4"/>
  <c r="K1143" i="4"/>
  <c r="K1144" i="4"/>
  <c r="K1145" i="4"/>
  <c r="K1147" i="4"/>
  <c r="K1148" i="4"/>
  <c r="K1150" i="4"/>
  <c r="K1151" i="4"/>
  <c r="K1152" i="4"/>
  <c r="K1153" i="4"/>
  <c r="K1154" i="4"/>
  <c r="K1155" i="4"/>
  <c r="K1156" i="4"/>
  <c r="K1157" i="4"/>
  <c r="K1158" i="4"/>
  <c r="K1159" i="4"/>
  <c r="K1161" i="4"/>
  <c r="K1162" i="4"/>
  <c r="K1164" i="4"/>
  <c r="K1165" i="4"/>
  <c r="K1166" i="4"/>
  <c r="K1167" i="4"/>
  <c r="K1168" i="4"/>
  <c r="K1169" i="4"/>
  <c r="K1170" i="4"/>
  <c r="K1171" i="4"/>
  <c r="K1172" i="4"/>
  <c r="K1173" i="4"/>
  <c r="K1175" i="4"/>
  <c r="K1176" i="4"/>
  <c r="K1178" i="4"/>
  <c r="K1179" i="4"/>
  <c r="K1180" i="4"/>
  <c r="K1181" i="4"/>
  <c r="K1182" i="4"/>
  <c r="K1183" i="4"/>
  <c r="K1184" i="4"/>
  <c r="K1185" i="4"/>
  <c r="K1186" i="4"/>
  <c r="K1187" i="4"/>
  <c r="K1189" i="4"/>
  <c r="K1190" i="4"/>
  <c r="K1192" i="4"/>
  <c r="K1193" i="4"/>
  <c r="K1194" i="4"/>
  <c r="K1195" i="4"/>
  <c r="K1196" i="4"/>
  <c r="K1197" i="4"/>
  <c r="K1198" i="4"/>
  <c r="K1199" i="4"/>
  <c r="K1200" i="4"/>
  <c r="K1201" i="4"/>
  <c r="K1203" i="4"/>
  <c r="K1204" i="4"/>
  <c r="K1206" i="4"/>
  <c r="K1207" i="4"/>
  <c r="K1208" i="4"/>
  <c r="K1209" i="4"/>
  <c r="K1210" i="4"/>
  <c r="K1211" i="4"/>
  <c r="K1212" i="4"/>
  <c r="K1213" i="4"/>
  <c r="K1214" i="4"/>
  <c r="K1215" i="4"/>
  <c r="K1217" i="4"/>
  <c r="K1218" i="4"/>
  <c r="K1220" i="4"/>
  <c r="K1221" i="4"/>
  <c r="K1222" i="4"/>
  <c r="K1223" i="4"/>
  <c r="K1224" i="4"/>
  <c r="K1225" i="4"/>
  <c r="K1226" i="4"/>
  <c r="K1227" i="4"/>
  <c r="K1228" i="4"/>
  <c r="K1229" i="4"/>
  <c r="K1231" i="4"/>
  <c r="K1232" i="4"/>
  <c r="K1234" i="4"/>
  <c r="K1235" i="4"/>
  <c r="K1236" i="4"/>
  <c r="K1237" i="4"/>
  <c r="K1238" i="4"/>
  <c r="K1239" i="4"/>
  <c r="K1240" i="4"/>
  <c r="K1241" i="4"/>
  <c r="K1242" i="4"/>
  <c r="K1243" i="4"/>
  <c r="K1259" i="4"/>
  <c r="K1260" i="4"/>
  <c r="K1262" i="4"/>
  <c r="K1263" i="4"/>
  <c r="K1264" i="4"/>
  <c r="K1265" i="4"/>
  <c r="K1266" i="4"/>
  <c r="K1267" i="4"/>
  <c r="K1268" i="4"/>
  <c r="K1269" i="4"/>
  <c r="K1270" i="4"/>
  <c r="K1271" i="4"/>
  <c r="K1276" i="4"/>
  <c r="K1277" i="4"/>
  <c r="K1278" i="4"/>
  <c r="K1279" i="4"/>
  <c r="K1280" i="4"/>
  <c r="K1281" i="4"/>
  <c r="K1282" i="4"/>
  <c r="K1283" i="4"/>
  <c r="K1284" i="4"/>
  <c r="K1285" i="4"/>
  <c r="K1287" i="4"/>
  <c r="K1288" i="4"/>
  <c r="K1290" i="4"/>
  <c r="K1291" i="4"/>
  <c r="K1292" i="4"/>
  <c r="K1293" i="4"/>
  <c r="K1294" i="4"/>
  <c r="K1295" i="4"/>
  <c r="K1296" i="4"/>
  <c r="K1297" i="4"/>
  <c r="K1298" i="4"/>
  <c r="K1299" i="4"/>
  <c r="K1301" i="4"/>
  <c r="K1302" i="4"/>
  <c r="K1304" i="4"/>
  <c r="K1305" i="4"/>
  <c r="K1306" i="4"/>
  <c r="K1307" i="4"/>
  <c r="K1308" i="4"/>
  <c r="K1309" i="4"/>
  <c r="K1310" i="4"/>
  <c r="K1311" i="4"/>
  <c r="K1312" i="4"/>
  <c r="K1313" i="4"/>
  <c r="K363" i="4"/>
  <c r="K364" i="4"/>
  <c r="K366" i="4"/>
  <c r="K367" i="4"/>
  <c r="K368" i="4"/>
  <c r="K369" i="4"/>
  <c r="K370" i="4"/>
  <c r="K371" i="4"/>
  <c r="K372" i="4"/>
  <c r="K373" i="4"/>
  <c r="K374" i="4"/>
  <c r="K375" i="4"/>
  <c r="E413" i="4" l="1"/>
  <c r="K333" i="4" l="1"/>
  <c r="B333" i="4" s="1"/>
  <c r="K332" i="4"/>
  <c r="B332" i="4" s="1"/>
  <c r="K331" i="4"/>
  <c r="B331" i="4" s="1"/>
  <c r="K330" i="4"/>
  <c r="B330" i="4" s="1"/>
  <c r="K329" i="4"/>
  <c r="B329" i="4" s="1"/>
  <c r="K328" i="4"/>
  <c r="B328" i="4" s="1"/>
  <c r="K327" i="4"/>
  <c r="B327" i="4" s="1"/>
  <c r="K326" i="4"/>
  <c r="B326" i="4" s="1"/>
  <c r="K325" i="4"/>
  <c r="B325" i="4" s="1"/>
  <c r="K324" i="4"/>
  <c r="B324" i="4" s="1"/>
  <c r="J323" i="4"/>
  <c r="I323" i="4"/>
  <c r="I320" i="4" s="1"/>
  <c r="H323" i="4"/>
  <c r="H320" i="4" s="1"/>
  <c r="G323" i="4"/>
  <c r="G320" i="4" s="1"/>
  <c r="F323" i="4"/>
  <c r="F320" i="4" s="1"/>
  <c r="E323" i="4"/>
  <c r="E320" i="4" s="1"/>
  <c r="K322" i="4"/>
  <c r="B322" i="4" s="1"/>
  <c r="K321" i="4"/>
  <c r="B321" i="4" s="1"/>
  <c r="K347" i="4"/>
  <c r="B347" i="4" s="1"/>
  <c r="K346" i="4"/>
  <c r="B346" i="4" s="1"/>
  <c r="K345" i="4"/>
  <c r="B345" i="4" s="1"/>
  <c r="K344" i="4"/>
  <c r="B344" i="4" s="1"/>
  <c r="K343" i="4"/>
  <c r="B343" i="4" s="1"/>
  <c r="K342" i="4"/>
  <c r="B342" i="4" s="1"/>
  <c r="K341" i="4"/>
  <c r="B341" i="4" s="1"/>
  <c r="K340" i="4"/>
  <c r="B340" i="4" s="1"/>
  <c r="K339" i="4"/>
  <c r="B339" i="4" s="1"/>
  <c r="K338" i="4"/>
  <c r="B338" i="4" s="1"/>
  <c r="J337" i="4"/>
  <c r="I337" i="4"/>
  <c r="I334" i="4" s="1"/>
  <c r="H337" i="4"/>
  <c r="H334" i="4" s="1"/>
  <c r="G337" i="4"/>
  <c r="G334" i="4" s="1"/>
  <c r="F337" i="4"/>
  <c r="F334" i="4" s="1"/>
  <c r="E337" i="4"/>
  <c r="E334" i="4" s="1"/>
  <c r="K336" i="4"/>
  <c r="B336" i="4" s="1"/>
  <c r="K335" i="4"/>
  <c r="B335" i="4" s="1"/>
  <c r="K323" i="4" l="1"/>
  <c r="K337" i="4"/>
  <c r="B337" i="4" s="1"/>
  <c r="J320" i="4"/>
  <c r="K320" i="4" s="1"/>
  <c r="J334" i="4"/>
  <c r="K334" i="4" s="1"/>
  <c r="B323" i="4"/>
  <c r="B320" i="4" l="1"/>
  <c r="B334" i="4"/>
  <c r="K139" i="4"/>
  <c r="K140" i="4"/>
  <c r="K142" i="4"/>
  <c r="K143" i="4"/>
  <c r="K144" i="4"/>
  <c r="K145" i="4"/>
  <c r="K146" i="4"/>
  <c r="K147" i="4"/>
  <c r="K148" i="4"/>
  <c r="K149" i="4"/>
  <c r="K150" i="4"/>
  <c r="K151" i="4"/>
  <c r="K153" i="4"/>
  <c r="K154" i="4"/>
  <c r="K156" i="4"/>
  <c r="K157" i="4"/>
  <c r="K158" i="4"/>
  <c r="K159" i="4"/>
  <c r="K160" i="4"/>
  <c r="K161" i="4"/>
  <c r="K162" i="4"/>
  <c r="K163" i="4"/>
  <c r="K164" i="4"/>
  <c r="K165" i="4"/>
  <c r="K167" i="4"/>
  <c r="K168" i="4"/>
  <c r="K170" i="4"/>
  <c r="K171" i="4"/>
  <c r="K172" i="4"/>
  <c r="K173" i="4"/>
  <c r="K174" i="4"/>
  <c r="K175" i="4"/>
  <c r="K176" i="4"/>
  <c r="K177" i="4"/>
  <c r="K178" i="4"/>
  <c r="K179" i="4"/>
  <c r="K181" i="4"/>
  <c r="K182" i="4"/>
  <c r="K184" i="4"/>
  <c r="K185" i="4"/>
  <c r="K186" i="4"/>
  <c r="K187" i="4"/>
  <c r="K188" i="4"/>
  <c r="K189" i="4"/>
  <c r="K190" i="4"/>
  <c r="K191" i="4"/>
  <c r="K192" i="4"/>
  <c r="K193" i="4"/>
  <c r="K195" i="4"/>
  <c r="K196" i="4"/>
  <c r="K198" i="4"/>
  <c r="K199" i="4"/>
  <c r="K200" i="4"/>
  <c r="K201" i="4"/>
  <c r="K202" i="4"/>
  <c r="K203" i="4"/>
  <c r="K204" i="4"/>
  <c r="K205" i="4"/>
  <c r="K206" i="4"/>
  <c r="K207" i="4"/>
  <c r="K209" i="4"/>
  <c r="K210" i="4"/>
  <c r="K212" i="4"/>
  <c r="K213" i="4"/>
  <c r="K214" i="4"/>
  <c r="K215" i="4"/>
  <c r="K216" i="4"/>
  <c r="K217" i="4"/>
  <c r="K218" i="4"/>
  <c r="K219" i="4"/>
  <c r="K220" i="4"/>
  <c r="K221" i="4"/>
  <c r="K223" i="4"/>
  <c r="K224" i="4"/>
  <c r="K226" i="4"/>
  <c r="K227" i="4"/>
  <c r="K228" i="4"/>
  <c r="K229" i="4"/>
  <c r="K230" i="4"/>
  <c r="K231" i="4"/>
  <c r="K232" i="4"/>
  <c r="K233" i="4"/>
  <c r="K234" i="4"/>
  <c r="K235" i="4"/>
  <c r="K237" i="4"/>
  <c r="K238" i="4"/>
  <c r="K240" i="4"/>
  <c r="K241" i="4"/>
  <c r="K242" i="4"/>
  <c r="K243" i="4"/>
  <c r="K244" i="4"/>
  <c r="K245" i="4"/>
  <c r="K246" i="4"/>
  <c r="K247" i="4"/>
  <c r="K248" i="4"/>
  <c r="K249" i="4"/>
  <c r="K251" i="4"/>
  <c r="K252" i="4"/>
  <c r="K254" i="4"/>
  <c r="K255" i="4"/>
  <c r="K256" i="4"/>
  <c r="K257" i="4"/>
  <c r="K258" i="4"/>
  <c r="K259" i="4"/>
  <c r="K260" i="4"/>
  <c r="K261" i="4"/>
  <c r="K262" i="4"/>
  <c r="K263" i="4"/>
  <c r="K265" i="4"/>
  <c r="K266" i="4"/>
  <c r="K268" i="4"/>
  <c r="K269" i="4"/>
  <c r="K270" i="4"/>
  <c r="K271" i="4"/>
  <c r="K272" i="4"/>
  <c r="K273" i="4"/>
  <c r="K274" i="4"/>
  <c r="K275" i="4"/>
  <c r="K276" i="4"/>
  <c r="K277" i="4"/>
  <c r="K279" i="4"/>
  <c r="K280" i="4"/>
  <c r="K282" i="4"/>
  <c r="K283" i="4"/>
  <c r="K284" i="4"/>
  <c r="K285" i="4"/>
  <c r="K286" i="4"/>
  <c r="K287" i="4"/>
  <c r="K288" i="4"/>
  <c r="K289" i="4"/>
  <c r="K290" i="4"/>
  <c r="K291" i="4"/>
  <c r="K293" i="4"/>
  <c r="K294" i="4"/>
  <c r="K296" i="4"/>
  <c r="K297" i="4"/>
  <c r="K298" i="4"/>
  <c r="K299" i="4"/>
  <c r="K300" i="4"/>
  <c r="K301" i="4"/>
  <c r="K302" i="4"/>
  <c r="K303" i="4"/>
  <c r="K304" i="4"/>
  <c r="K305" i="4"/>
  <c r="K307" i="4"/>
  <c r="K308" i="4"/>
  <c r="K310" i="4"/>
  <c r="K311" i="4"/>
  <c r="K312" i="4"/>
  <c r="K313" i="4"/>
  <c r="K314" i="4"/>
  <c r="K315" i="4"/>
  <c r="K316" i="4"/>
  <c r="K317" i="4"/>
  <c r="K318" i="4"/>
  <c r="K319" i="4"/>
  <c r="K111" i="4"/>
  <c r="K112" i="4"/>
  <c r="K114" i="4"/>
  <c r="K115" i="4"/>
  <c r="K116" i="4"/>
  <c r="K117" i="4"/>
  <c r="K118" i="4"/>
  <c r="K119" i="4"/>
  <c r="K120" i="4"/>
  <c r="K121" i="4"/>
  <c r="K122" i="4"/>
  <c r="K123" i="4"/>
  <c r="K97" i="4"/>
  <c r="K98" i="4"/>
  <c r="K100" i="4"/>
  <c r="K101" i="4"/>
  <c r="K102" i="4"/>
  <c r="K103" i="4"/>
  <c r="K104" i="4"/>
  <c r="K105" i="4"/>
  <c r="K106" i="4"/>
  <c r="K107" i="4"/>
  <c r="K108" i="4"/>
  <c r="K109" i="4"/>
  <c r="K83" i="4"/>
  <c r="K84" i="4"/>
  <c r="K86" i="4"/>
  <c r="K87" i="4"/>
  <c r="K88" i="4"/>
  <c r="K89" i="4"/>
  <c r="K90" i="4"/>
  <c r="K91" i="4"/>
  <c r="K92" i="4"/>
  <c r="K93" i="4"/>
  <c r="K94" i="4"/>
  <c r="K95" i="4"/>
  <c r="K69" i="4" l="1"/>
  <c r="K70" i="4"/>
  <c r="K72" i="4"/>
  <c r="K73" i="4"/>
  <c r="K74" i="4"/>
  <c r="K75" i="4"/>
  <c r="K76" i="4"/>
  <c r="K77" i="4"/>
  <c r="K78" i="4"/>
  <c r="K79" i="4"/>
  <c r="K80" i="4"/>
  <c r="K81" i="4"/>
  <c r="J1303" i="4" l="1"/>
  <c r="I1303" i="4"/>
  <c r="I1300" i="4" s="1"/>
  <c r="H1303" i="4"/>
  <c r="H1300" i="4" s="1"/>
  <c r="G1303" i="4"/>
  <c r="G1300" i="4" s="1"/>
  <c r="J1300" i="4"/>
  <c r="J1289" i="4"/>
  <c r="I1289" i="4"/>
  <c r="I1286" i="4" s="1"/>
  <c r="H1289" i="4"/>
  <c r="H1286" i="4" s="1"/>
  <c r="G1289" i="4"/>
  <c r="G1286" i="4" s="1"/>
  <c r="J1275" i="4"/>
  <c r="I1275" i="4"/>
  <c r="I1272" i="4" s="1"/>
  <c r="H1275" i="4"/>
  <c r="G1275" i="4"/>
  <c r="G1272" i="4" s="1"/>
  <c r="J1272" i="4"/>
  <c r="J1261" i="4"/>
  <c r="I1261" i="4"/>
  <c r="I1258" i="4" s="1"/>
  <c r="H1261" i="4"/>
  <c r="H1258" i="4" s="1"/>
  <c r="G1261" i="4"/>
  <c r="J1257" i="4"/>
  <c r="I1257" i="4"/>
  <c r="H1257" i="4"/>
  <c r="G1257" i="4"/>
  <c r="J1256" i="4"/>
  <c r="I1256" i="4"/>
  <c r="H1256" i="4"/>
  <c r="G1256" i="4"/>
  <c r="J1255" i="4"/>
  <c r="I1255" i="4"/>
  <c r="H1255" i="4"/>
  <c r="G1255" i="4"/>
  <c r="J1254" i="4"/>
  <c r="I1254" i="4"/>
  <c r="H1254" i="4"/>
  <c r="G1254" i="4"/>
  <c r="J1253" i="4"/>
  <c r="I1253" i="4"/>
  <c r="H1253" i="4"/>
  <c r="G1253" i="4"/>
  <c r="J1252" i="4"/>
  <c r="I1252" i="4"/>
  <c r="H1252" i="4"/>
  <c r="G1252" i="4"/>
  <c r="J1251" i="4"/>
  <c r="I1251" i="4"/>
  <c r="H1251" i="4"/>
  <c r="G1251" i="4"/>
  <c r="J1250" i="4"/>
  <c r="I1250" i="4"/>
  <c r="H1250" i="4"/>
  <c r="G1250" i="4"/>
  <c r="J1249" i="4"/>
  <c r="I1249" i="4"/>
  <c r="H1249" i="4"/>
  <c r="G1249" i="4"/>
  <c r="J1248" i="4"/>
  <c r="I1248" i="4"/>
  <c r="H1248" i="4"/>
  <c r="G1248" i="4"/>
  <c r="J1246" i="4"/>
  <c r="I1246" i="4"/>
  <c r="H1246" i="4"/>
  <c r="G1246" i="4"/>
  <c r="J1245" i="4"/>
  <c r="I1245" i="4"/>
  <c r="H1245" i="4"/>
  <c r="G1245" i="4"/>
  <c r="J1233" i="4"/>
  <c r="I1233" i="4"/>
  <c r="I1230" i="4" s="1"/>
  <c r="L8" i="4" s="1"/>
  <c r="H1233" i="4"/>
  <c r="H1230" i="4" s="1"/>
  <c r="G1233" i="4"/>
  <c r="G1230" i="4" s="1"/>
  <c r="J1219" i="4"/>
  <c r="J1216" i="4" s="1"/>
  <c r="I1219" i="4"/>
  <c r="I1216" i="4" s="1"/>
  <c r="H1219" i="4"/>
  <c r="H1216" i="4" s="1"/>
  <c r="G1219" i="4"/>
  <c r="G1216" i="4" s="1"/>
  <c r="J1205" i="4"/>
  <c r="I1205" i="4"/>
  <c r="I1202" i="4" s="1"/>
  <c r="H1205" i="4"/>
  <c r="H1202" i="4" s="1"/>
  <c r="G1205" i="4"/>
  <c r="G1202" i="4" s="1"/>
  <c r="J1191" i="4"/>
  <c r="I1191" i="4"/>
  <c r="I1188" i="4" s="1"/>
  <c r="H1191" i="4"/>
  <c r="H1188" i="4" s="1"/>
  <c r="G1191" i="4"/>
  <c r="G1188" i="4" s="1"/>
  <c r="J1188" i="4"/>
  <c r="J1177" i="4"/>
  <c r="I1177" i="4"/>
  <c r="H1177" i="4"/>
  <c r="H1174" i="4" s="1"/>
  <c r="G1177" i="4"/>
  <c r="G1174" i="4" s="1"/>
  <c r="J1163" i="4"/>
  <c r="I1163" i="4"/>
  <c r="I1160" i="4" s="1"/>
  <c r="H1163" i="4"/>
  <c r="H1160" i="4" s="1"/>
  <c r="G1163" i="4"/>
  <c r="G1160" i="4" s="1"/>
  <c r="J1149" i="4"/>
  <c r="I1149" i="4"/>
  <c r="I1146" i="4" s="1"/>
  <c r="H1149" i="4"/>
  <c r="H1146" i="4" s="1"/>
  <c r="G1149" i="4"/>
  <c r="J1135" i="4"/>
  <c r="J1132" i="4" s="1"/>
  <c r="I1135" i="4"/>
  <c r="I1132" i="4" s="1"/>
  <c r="H1135" i="4"/>
  <c r="H1132" i="4" s="1"/>
  <c r="G1135" i="4"/>
  <c r="G1132" i="4" s="1"/>
  <c r="J1131" i="4"/>
  <c r="I1131" i="4"/>
  <c r="H1131" i="4"/>
  <c r="G1131" i="4"/>
  <c r="J1130" i="4"/>
  <c r="I1130" i="4"/>
  <c r="H1130" i="4"/>
  <c r="G1130" i="4"/>
  <c r="J1129" i="4"/>
  <c r="I1129" i="4"/>
  <c r="H1129" i="4"/>
  <c r="G1129" i="4"/>
  <c r="J1128" i="4"/>
  <c r="I1128" i="4"/>
  <c r="H1128" i="4"/>
  <c r="G1128" i="4"/>
  <c r="J1127" i="4"/>
  <c r="I1127" i="4"/>
  <c r="H1127" i="4"/>
  <c r="G1127" i="4"/>
  <c r="J1126" i="4"/>
  <c r="I1126" i="4"/>
  <c r="H1126" i="4"/>
  <c r="G1126" i="4"/>
  <c r="J1125" i="4"/>
  <c r="I1125" i="4"/>
  <c r="H1125" i="4"/>
  <c r="G1125" i="4"/>
  <c r="J1124" i="4"/>
  <c r="I1124" i="4"/>
  <c r="H1124" i="4"/>
  <c r="G1124" i="4"/>
  <c r="J1123" i="4"/>
  <c r="I1123" i="4"/>
  <c r="H1123" i="4"/>
  <c r="G1123" i="4"/>
  <c r="J1122" i="4"/>
  <c r="I1122" i="4"/>
  <c r="H1122" i="4"/>
  <c r="G1122" i="4"/>
  <c r="J1120" i="4"/>
  <c r="I1120" i="4"/>
  <c r="H1120" i="4"/>
  <c r="G1120" i="4"/>
  <c r="J1119" i="4"/>
  <c r="I1119" i="4"/>
  <c r="H1119" i="4"/>
  <c r="G1119" i="4"/>
  <c r="J1107" i="4"/>
  <c r="J1104" i="4" s="1"/>
  <c r="I1107" i="4"/>
  <c r="I1104" i="4" s="1"/>
  <c r="H1107" i="4"/>
  <c r="H1104" i="4" s="1"/>
  <c r="G1107" i="4"/>
  <c r="G1104" i="4" s="1"/>
  <c r="J1093" i="4"/>
  <c r="I1093" i="4"/>
  <c r="I1090" i="4" s="1"/>
  <c r="H1093" i="4"/>
  <c r="H1090" i="4" s="1"/>
  <c r="G1093" i="4"/>
  <c r="G1090" i="4" s="1"/>
  <c r="J1079" i="4"/>
  <c r="J1076" i="4" s="1"/>
  <c r="I1079" i="4"/>
  <c r="I1076" i="4" s="1"/>
  <c r="H1079" i="4"/>
  <c r="G1079" i="4"/>
  <c r="G1076" i="4" s="1"/>
  <c r="J1065" i="4"/>
  <c r="I1065" i="4"/>
  <c r="I1062" i="4" s="1"/>
  <c r="H1065" i="4"/>
  <c r="H1062" i="4" s="1"/>
  <c r="G1065" i="4"/>
  <c r="G1062" i="4" s="1"/>
  <c r="J1061" i="4"/>
  <c r="I1061" i="4"/>
  <c r="I1005" i="4" s="1"/>
  <c r="H1061" i="4"/>
  <c r="G1061" i="4"/>
  <c r="J1060" i="4"/>
  <c r="I1060" i="4"/>
  <c r="I1004" i="4" s="1"/>
  <c r="H1060" i="4"/>
  <c r="G1060" i="4"/>
  <c r="J1059" i="4"/>
  <c r="I1059" i="4"/>
  <c r="I1003" i="4" s="1"/>
  <c r="H1059" i="4"/>
  <c r="G1059" i="4"/>
  <c r="J1058" i="4"/>
  <c r="I1058" i="4"/>
  <c r="H1058" i="4"/>
  <c r="G1058" i="4"/>
  <c r="J1057" i="4"/>
  <c r="I1057" i="4"/>
  <c r="I1001" i="4" s="1"/>
  <c r="H1057" i="4"/>
  <c r="G1057" i="4"/>
  <c r="J1056" i="4"/>
  <c r="I1056" i="4"/>
  <c r="I1000" i="4" s="1"/>
  <c r="H1056" i="4"/>
  <c r="G1056" i="4"/>
  <c r="J1055" i="4"/>
  <c r="I1055" i="4"/>
  <c r="I999" i="4" s="1"/>
  <c r="H1055" i="4"/>
  <c r="G1055" i="4"/>
  <c r="J1054" i="4"/>
  <c r="I1054" i="4"/>
  <c r="H1054" i="4"/>
  <c r="G1054" i="4"/>
  <c r="J1053" i="4"/>
  <c r="I1053" i="4"/>
  <c r="I997" i="4" s="1"/>
  <c r="H1053" i="4"/>
  <c r="G1053" i="4"/>
  <c r="J1052" i="4"/>
  <c r="I1052" i="4"/>
  <c r="I996" i="4" s="1"/>
  <c r="H1052" i="4"/>
  <c r="G1052" i="4"/>
  <c r="J1050" i="4"/>
  <c r="I1050" i="4"/>
  <c r="H1050" i="4"/>
  <c r="G1050" i="4"/>
  <c r="J1049" i="4"/>
  <c r="I1049" i="4"/>
  <c r="H1049" i="4"/>
  <c r="G1049" i="4"/>
  <c r="J1037" i="4"/>
  <c r="I1037" i="4"/>
  <c r="I1034" i="4" s="1"/>
  <c r="H1037" i="4"/>
  <c r="H1034" i="4" s="1"/>
  <c r="G1037" i="4"/>
  <c r="G1034" i="4" s="1"/>
  <c r="J1023" i="4"/>
  <c r="J1020" i="4" s="1"/>
  <c r="I1023" i="4"/>
  <c r="I1020" i="4" s="1"/>
  <c r="H1023" i="4"/>
  <c r="H1020" i="4" s="1"/>
  <c r="G1023" i="4"/>
  <c r="G1020" i="4" s="1"/>
  <c r="J1009" i="4"/>
  <c r="I1009" i="4"/>
  <c r="I1006" i="4" s="1"/>
  <c r="H1009" i="4"/>
  <c r="H1006" i="4" s="1"/>
  <c r="G1009" i="4"/>
  <c r="J1006" i="4"/>
  <c r="J981" i="4"/>
  <c r="J978" i="4" s="1"/>
  <c r="I981" i="4"/>
  <c r="I978" i="4" s="1"/>
  <c r="H981" i="4"/>
  <c r="H978" i="4" s="1"/>
  <c r="G981" i="4"/>
  <c r="G978" i="4" s="1"/>
  <c r="J967" i="4"/>
  <c r="J964" i="4" s="1"/>
  <c r="I967" i="4"/>
  <c r="I964" i="4" s="1"/>
  <c r="H967" i="4"/>
  <c r="H953" i="4" s="1"/>
  <c r="G967" i="4"/>
  <c r="G964" i="4" s="1"/>
  <c r="J963" i="4"/>
  <c r="I963" i="4"/>
  <c r="H963" i="4"/>
  <c r="G963" i="4"/>
  <c r="J962" i="4"/>
  <c r="I962" i="4"/>
  <c r="H962" i="4"/>
  <c r="G962" i="4"/>
  <c r="J961" i="4"/>
  <c r="I961" i="4"/>
  <c r="H961" i="4"/>
  <c r="G961" i="4"/>
  <c r="J960" i="4"/>
  <c r="H960" i="4"/>
  <c r="G960" i="4"/>
  <c r="J959" i="4"/>
  <c r="H959" i="4"/>
  <c r="G959" i="4"/>
  <c r="J958" i="4"/>
  <c r="H958" i="4"/>
  <c r="G958" i="4"/>
  <c r="J957" i="4"/>
  <c r="H957" i="4"/>
  <c r="G957" i="4"/>
  <c r="J956" i="4"/>
  <c r="H956" i="4"/>
  <c r="G956" i="4"/>
  <c r="J955" i="4"/>
  <c r="H955" i="4"/>
  <c r="G955" i="4"/>
  <c r="J954" i="4"/>
  <c r="H954" i="4"/>
  <c r="G954" i="4"/>
  <c r="J952" i="4"/>
  <c r="I952" i="4"/>
  <c r="H952" i="4"/>
  <c r="G952" i="4"/>
  <c r="J951" i="4"/>
  <c r="I951" i="4"/>
  <c r="H951" i="4"/>
  <c r="G951" i="4"/>
  <c r="J939" i="4"/>
  <c r="J936" i="4" s="1"/>
  <c r="I939" i="4"/>
  <c r="I936" i="4" s="1"/>
  <c r="H939" i="4"/>
  <c r="H936" i="4" s="1"/>
  <c r="G939" i="4"/>
  <c r="G936" i="4" s="1"/>
  <c r="J925" i="4"/>
  <c r="J922" i="4" s="1"/>
  <c r="I925" i="4"/>
  <c r="I922" i="4" s="1"/>
  <c r="H925" i="4"/>
  <c r="H922" i="4" s="1"/>
  <c r="G925" i="4"/>
  <c r="G922" i="4" s="1"/>
  <c r="J911" i="4"/>
  <c r="J908" i="4" s="1"/>
  <c r="I911" i="4"/>
  <c r="I908" i="4" s="1"/>
  <c r="H911" i="4"/>
  <c r="G911" i="4"/>
  <c r="G908" i="4" s="1"/>
  <c r="J897" i="4"/>
  <c r="I897" i="4"/>
  <c r="I894" i="4" s="1"/>
  <c r="H897" i="4"/>
  <c r="H894" i="4" s="1"/>
  <c r="G897" i="4"/>
  <c r="J893" i="4"/>
  <c r="I893" i="4"/>
  <c r="H893" i="4"/>
  <c r="G893" i="4"/>
  <c r="J892" i="4"/>
  <c r="I892" i="4"/>
  <c r="H892" i="4"/>
  <c r="G892" i="4"/>
  <c r="J891" i="4"/>
  <c r="I891" i="4"/>
  <c r="H891" i="4"/>
  <c r="G891" i="4"/>
  <c r="J890" i="4"/>
  <c r="I890" i="4"/>
  <c r="H890" i="4"/>
  <c r="G890" i="4"/>
  <c r="J889" i="4"/>
  <c r="I889" i="4"/>
  <c r="H889" i="4"/>
  <c r="G889" i="4"/>
  <c r="J888" i="4"/>
  <c r="I888" i="4"/>
  <c r="H888" i="4"/>
  <c r="G888" i="4"/>
  <c r="J887" i="4"/>
  <c r="I887" i="4"/>
  <c r="H887" i="4"/>
  <c r="G887" i="4"/>
  <c r="J886" i="4"/>
  <c r="I886" i="4"/>
  <c r="H886" i="4"/>
  <c r="G886" i="4"/>
  <c r="J885" i="4"/>
  <c r="I885" i="4"/>
  <c r="H885" i="4"/>
  <c r="G885" i="4"/>
  <c r="J884" i="4"/>
  <c r="I884" i="4"/>
  <c r="H884" i="4"/>
  <c r="G884" i="4"/>
  <c r="J882" i="4"/>
  <c r="I882" i="4"/>
  <c r="H882" i="4"/>
  <c r="G882" i="4"/>
  <c r="J881" i="4"/>
  <c r="I881" i="4"/>
  <c r="H881" i="4"/>
  <c r="G881" i="4"/>
  <c r="J869" i="4"/>
  <c r="I869" i="4"/>
  <c r="I866" i="4" s="1"/>
  <c r="H869" i="4"/>
  <c r="H866" i="4" s="1"/>
  <c r="G869" i="4"/>
  <c r="G866" i="4" s="1"/>
  <c r="J855" i="4"/>
  <c r="J852" i="4" s="1"/>
  <c r="I855" i="4"/>
  <c r="I852" i="4" s="1"/>
  <c r="H855" i="4"/>
  <c r="H852" i="4" s="1"/>
  <c r="G855" i="4"/>
  <c r="G852" i="4" s="1"/>
  <c r="J841" i="4"/>
  <c r="I841" i="4"/>
  <c r="I838" i="4" s="1"/>
  <c r="H841" i="4"/>
  <c r="H838" i="4" s="1"/>
  <c r="G841" i="4"/>
  <c r="J838" i="4"/>
  <c r="J837" i="4"/>
  <c r="I837" i="4"/>
  <c r="H837" i="4"/>
  <c r="G837" i="4"/>
  <c r="J836" i="4"/>
  <c r="I836" i="4"/>
  <c r="H836" i="4"/>
  <c r="G836" i="4"/>
  <c r="J835" i="4"/>
  <c r="I835" i="4"/>
  <c r="H835" i="4"/>
  <c r="G835" i="4"/>
  <c r="J834" i="4"/>
  <c r="I834" i="4"/>
  <c r="H834" i="4"/>
  <c r="G834" i="4"/>
  <c r="J833" i="4"/>
  <c r="I833" i="4"/>
  <c r="H833" i="4"/>
  <c r="G833" i="4"/>
  <c r="J832" i="4"/>
  <c r="I832" i="4"/>
  <c r="H832" i="4"/>
  <c r="G832" i="4"/>
  <c r="J831" i="4"/>
  <c r="I831" i="4"/>
  <c r="H831" i="4"/>
  <c r="G831" i="4"/>
  <c r="J830" i="4"/>
  <c r="I830" i="4"/>
  <c r="H830" i="4"/>
  <c r="G830" i="4"/>
  <c r="J829" i="4"/>
  <c r="I829" i="4"/>
  <c r="H829" i="4"/>
  <c r="G829" i="4"/>
  <c r="J828" i="4"/>
  <c r="I828" i="4"/>
  <c r="H828" i="4"/>
  <c r="G828" i="4"/>
  <c r="J826" i="4"/>
  <c r="I826" i="4"/>
  <c r="H826" i="4"/>
  <c r="G826" i="4"/>
  <c r="J825" i="4"/>
  <c r="I825" i="4"/>
  <c r="H825" i="4"/>
  <c r="G825" i="4"/>
  <c r="J813" i="4"/>
  <c r="J810" i="4" s="1"/>
  <c r="I813" i="4"/>
  <c r="I810" i="4" s="1"/>
  <c r="H813" i="4"/>
  <c r="H810" i="4" s="1"/>
  <c r="G813" i="4"/>
  <c r="G810" i="4" s="1"/>
  <c r="J799" i="4"/>
  <c r="J796" i="4" s="1"/>
  <c r="I799" i="4"/>
  <c r="I796" i="4" s="1"/>
  <c r="H799" i="4"/>
  <c r="H796" i="4" s="1"/>
  <c r="G799" i="4"/>
  <c r="G796" i="4" s="1"/>
  <c r="J785" i="4"/>
  <c r="I785" i="4"/>
  <c r="H785" i="4"/>
  <c r="H782" i="4" s="1"/>
  <c r="G785" i="4"/>
  <c r="G782" i="4" s="1"/>
  <c r="J781" i="4"/>
  <c r="I781" i="4"/>
  <c r="H781" i="4"/>
  <c r="G781" i="4"/>
  <c r="J780" i="4"/>
  <c r="I780" i="4"/>
  <c r="H780" i="4"/>
  <c r="G780" i="4"/>
  <c r="J779" i="4"/>
  <c r="I779" i="4"/>
  <c r="H779" i="4"/>
  <c r="G779" i="4"/>
  <c r="J778" i="4"/>
  <c r="I778" i="4"/>
  <c r="H778" i="4"/>
  <c r="G778" i="4"/>
  <c r="J777" i="4"/>
  <c r="I777" i="4"/>
  <c r="H777" i="4"/>
  <c r="G777" i="4"/>
  <c r="J776" i="4"/>
  <c r="I776" i="4"/>
  <c r="H776" i="4"/>
  <c r="G776" i="4"/>
  <c r="J775" i="4"/>
  <c r="I775" i="4"/>
  <c r="H775" i="4"/>
  <c r="G775" i="4"/>
  <c r="J774" i="4"/>
  <c r="I774" i="4"/>
  <c r="H774" i="4"/>
  <c r="G774" i="4"/>
  <c r="I773" i="4"/>
  <c r="H773" i="4"/>
  <c r="G773" i="4"/>
  <c r="J772" i="4"/>
  <c r="I772" i="4"/>
  <c r="H772" i="4"/>
  <c r="G772" i="4"/>
  <c r="J770" i="4"/>
  <c r="I770" i="4"/>
  <c r="H770" i="4"/>
  <c r="G770" i="4"/>
  <c r="J769" i="4"/>
  <c r="I769" i="4"/>
  <c r="H769" i="4"/>
  <c r="G769" i="4"/>
  <c r="J757" i="4"/>
  <c r="I757" i="4"/>
  <c r="I754" i="4" s="1"/>
  <c r="H757" i="4"/>
  <c r="H754" i="4" s="1"/>
  <c r="G757" i="4"/>
  <c r="G754" i="4" s="1"/>
  <c r="J743" i="4"/>
  <c r="I743" i="4"/>
  <c r="I729" i="4" s="1"/>
  <c r="H743" i="4"/>
  <c r="H740" i="4" s="1"/>
  <c r="G743" i="4"/>
  <c r="G740" i="4" s="1"/>
  <c r="J740" i="4"/>
  <c r="J739" i="4"/>
  <c r="I739" i="4"/>
  <c r="H739" i="4"/>
  <c r="G739" i="4"/>
  <c r="J738" i="4"/>
  <c r="I738" i="4"/>
  <c r="H738" i="4"/>
  <c r="G738" i="4"/>
  <c r="J737" i="4"/>
  <c r="I737" i="4"/>
  <c r="H737" i="4"/>
  <c r="G737" i="4"/>
  <c r="J736" i="4"/>
  <c r="I736" i="4"/>
  <c r="H736" i="4"/>
  <c r="G736" i="4"/>
  <c r="J735" i="4"/>
  <c r="I735" i="4"/>
  <c r="H735" i="4"/>
  <c r="G735" i="4"/>
  <c r="J734" i="4"/>
  <c r="I734" i="4"/>
  <c r="H734" i="4"/>
  <c r="G734" i="4"/>
  <c r="J733" i="4"/>
  <c r="I733" i="4"/>
  <c r="H733" i="4"/>
  <c r="G733" i="4"/>
  <c r="J732" i="4"/>
  <c r="I732" i="4"/>
  <c r="H732" i="4"/>
  <c r="G732" i="4"/>
  <c r="J731" i="4"/>
  <c r="I731" i="4"/>
  <c r="H731" i="4"/>
  <c r="G731" i="4"/>
  <c r="J730" i="4"/>
  <c r="I730" i="4"/>
  <c r="H730" i="4"/>
  <c r="G730" i="4"/>
  <c r="J728" i="4"/>
  <c r="I728" i="4"/>
  <c r="H728" i="4"/>
  <c r="G728" i="4"/>
  <c r="J727" i="4"/>
  <c r="I727" i="4"/>
  <c r="H727" i="4"/>
  <c r="G727" i="4"/>
  <c r="J715" i="4"/>
  <c r="J712" i="4" s="1"/>
  <c r="I715" i="4"/>
  <c r="I712" i="4" s="1"/>
  <c r="H715" i="4"/>
  <c r="H712" i="4" s="1"/>
  <c r="G715" i="4"/>
  <c r="G712" i="4" s="1"/>
  <c r="J701" i="4"/>
  <c r="I701" i="4"/>
  <c r="I698" i="4" s="1"/>
  <c r="H701" i="4"/>
  <c r="H698" i="4" s="1"/>
  <c r="G701" i="4"/>
  <c r="G698" i="4" s="1"/>
  <c r="J687" i="4"/>
  <c r="I687" i="4"/>
  <c r="I684" i="4" s="1"/>
  <c r="H687" i="4"/>
  <c r="H684" i="4" s="1"/>
  <c r="G687" i="4"/>
  <c r="G684" i="4" s="1"/>
  <c r="J684" i="4"/>
  <c r="J673" i="4"/>
  <c r="I673" i="4"/>
  <c r="I670" i="4" s="1"/>
  <c r="H673" i="4"/>
  <c r="H670" i="4" s="1"/>
  <c r="G673" i="4"/>
  <c r="G670" i="4" s="1"/>
  <c r="J659" i="4"/>
  <c r="J656" i="4" s="1"/>
  <c r="I659" i="4"/>
  <c r="I656" i="4" s="1"/>
  <c r="H659" i="4"/>
  <c r="H656" i="4" s="1"/>
  <c r="G659" i="4"/>
  <c r="J631" i="4"/>
  <c r="J628" i="4" s="1"/>
  <c r="I631" i="4"/>
  <c r="I628" i="4" s="1"/>
  <c r="H631" i="4"/>
  <c r="H628" i="4" s="1"/>
  <c r="G631" i="4"/>
  <c r="G628" i="4" s="1"/>
  <c r="J603" i="4"/>
  <c r="J600" i="4" s="1"/>
  <c r="I603" i="4"/>
  <c r="I600" i="4" s="1"/>
  <c r="H603" i="4"/>
  <c r="H600" i="4" s="1"/>
  <c r="G603" i="4"/>
  <c r="G600" i="4" s="1"/>
  <c r="J589" i="4"/>
  <c r="I589" i="4"/>
  <c r="H589" i="4"/>
  <c r="H586" i="4" s="1"/>
  <c r="G589" i="4"/>
  <c r="G586" i="4" s="1"/>
  <c r="J586" i="4"/>
  <c r="J575" i="4"/>
  <c r="I575" i="4"/>
  <c r="I572" i="4" s="1"/>
  <c r="H575" i="4"/>
  <c r="H572" i="4" s="1"/>
  <c r="G575" i="4"/>
  <c r="G572" i="4" s="1"/>
  <c r="J572" i="4"/>
  <c r="J561" i="4"/>
  <c r="J558" i="4" s="1"/>
  <c r="I561" i="4"/>
  <c r="H561" i="4"/>
  <c r="H558" i="4" s="1"/>
  <c r="G561" i="4"/>
  <c r="G558" i="4" s="1"/>
  <c r="J547" i="4"/>
  <c r="J544" i="4" s="1"/>
  <c r="I547" i="4"/>
  <c r="I544" i="4" s="1"/>
  <c r="H547" i="4"/>
  <c r="H544" i="4" s="1"/>
  <c r="G547" i="4"/>
  <c r="G544" i="4" s="1"/>
  <c r="J533" i="4"/>
  <c r="I533" i="4"/>
  <c r="H533" i="4"/>
  <c r="H530" i="4" s="1"/>
  <c r="G533" i="4"/>
  <c r="G530" i="4" s="1"/>
  <c r="J530" i="4"/>
  <c r="J519" i="4"/>
  <c r="J516" i="4" s="1"/>
  <c r="I519" i="4"/>
  <c r="I516" i="4" s="1"/>
  <c r="H519" i="4"/>
  <c r="H516" i="4" s="1"/>
  <c r="G519" i="4"/>
  <c r="G516" i="4" s="1"/>
  <c r="J505" i="4"/>
  <c r="J502" i="4" s="1"/>
  <c r="I505" i="4"/>
  <c r="H505" i="4"/>
  <c r="H502" i="4" s="1"/>
  <c r="G505" i="4"/>
  <c r="G502" i="4" s="1"/>
  <c r="J491" i="4"/>
  <c r="J488" i="4" s="1"/>
  <c r="I491" i="4"/>
  <c r="I488" i="4" s="1"/>
  <c r="H491" i="4"/>
  <c r="H488" i="4" s="1"/>
  <c r="G491" i="4"/>
  <c r="G488" i="4" s="1"/>
  <c r="J477" i="4"/>
  <c r="J474" i="4" s="1"/>
  <c r="I477" i="4"/>
  <c r="H477" i="4"/>
  <c r="H474" i="4" s="1"/>
  <c r="G477" i="4"/>
  <c r="G474" i="4" s="1"/>
  <c r="J463" i="4"/>
  <c r="J460" i="4" s="1"/>
  <c r="I463" i="4"/>
  <c r="I460" i="4" s="1"/>
  <c r="H463" i="4"/>
  <c r="H460" i="4" s="1"/>
  <c r="G463" i="4"/>
  <c r="G460" i="4" s="1"/>
  <c r="J449" i="4"/>
  <c r="J446" i="4" s="1"/>
  <c r="I449" i="4"/>
  <c r="H449" i="4"/>
  <c r="H446" i="4" s="1"/>
  <c r="G449" i="4"/>
  <c r="J435" i="4"/>
  <c r="J432" i="4" s="1"/>
  <c r="I435" i="4"/>
  <c r="I432" i="4" s="1"/>
  <c r="H435" i="4"/>
  <c r="H432" i="4" s="1"/>
  <c r="G435" i="4"/>
  <c r="G432" i="4" s="1"/>
  <c r="J421" i="4"/>
  <c r="I421" i="4"/>
  <c r="H421" i="4"/>
  <c r="H418" i="4" s="1"/>
  <c r="G421" i="4"/>
  <c r="G418" i="4" s="1"/>
  <c r="J407" i="4"/>
  <c r="J404" i="4" s="1"/>
  <c r="I407" i="4"/>
  <c r="I404" i="4" s="1"/>
  <c r="H407" i="4"/>
  <c r="H404" i="4" s="1"/>
  <c r="G407" i="4"/>
  <c r="G404" i="4" s="1"/>
  <c r="J403" i="4"/>
  <c r="I403" i="4"/>
  <c r="I361" i="4" s="1"/>
  <c r="H403" i="4"/>
  <c r="H361" i="4" s="1"/>
  <c r="G403" i="4"/>
  <c r="G361" i="4" s="1"/>
  <c r="J402" i="4"/>
  <c r="I402" i="4"/>
  <c r="I360" i="4" s="1"/>
  <c r="H402" i="4"/>
  <c r="H360" i="4" s="1"/>
  <c r="G402" i="4"/>
  <c r="G360" i="4" s="1"/>
  <c r="J401" i="4"/>
  <c r="J359" i="4" s="1"/>
  <c r="I401" i="4"/>
  <c r="I359" i="4" s="1"/>
  <c r="H401" i="4"/>
  <c r="H359" i="4" s="1"/>
  <c r="G401" i="4"/>
  <c r="G359" i="4" s="1"/>
  <c r="J400" i="4"/>
  <c r="J358" i="4" s="1"/>
  <c r="I400" i="4"/>
  <c r="H400" i="4"/>
  <c r="H358" i="4" s="1"/>
  <c r="G400" i="4"/>
  <c r="G358" i="4" s="1"/>
  <c r="J399" i="4"/>
  <c r="I399" i="4"/>
  <c r="I357" i="4" s="1"/>
  <c r="H399" i="4"/>
  <c r="H357" i="4" s="1"/>
  <c r="G399" i="4"/>
  <c r="G357" i="4" s="1"/>
  <c r="J398" i="4"/>
  <c r="I398" i="4"/>
  <c r="I356" i="4" s="1"/>
  <c r="H398" i="4"/>
  <c r="H356" i="4" s="1"/>
  <c r="G398" i="4"/>
  <c r="G356" i="4" s="1"/>
  <c r="J397" i="4"/>
  <c r="J355" i="4" s="1"/>
  <c r="I397" i="4"/>
  <c r="I355" i="4" s="1"/>
  <c r="H397" i="4"/>
  <c r="H355" i="4" s="1"/>
  <c r="G397" i="4"/>
  <c r="G355" i="4" s="1"/>
  <c r="J396" i="4"/>
  <c r="J354" i="4" s="1"/>
  <c r="I396" i="4"/>
  <c r="I354" i="4" s="1"/>
  <c r="H396" i="4"/>
  <c r="H354" i="4" s="1"/>
  <c r="G396" i="4"/>
  <c r="G354" i="4" s="1"/>
  <c r="J395" i="4"/>
  <c r="J353" i="4" s="1"/>
  <c r="I395" i="4"/>
  <c r="H395" i="4"/>
  <c r="H353" i="4" s="1"/>
  <c r="G395" i="4"/>
  <c r="G353" i="4" s="1"/>
  <c r="J394" i="4"/>
  <c r="I394" i="4"/>
  <c r="I352" i="4" s="1"/>
  <c r="H394" i="4"/>
  <c r="H352" i="4" s="1"/>
  <c r="G394" i="4"/>
  <c r="G352" i="4" s="1"/>
  <c r="J392" i="4"/>
  <c r="J350" i="4" s="1"/>
  <c r="I392" i="4"/>
  <c r="I350" i="4" s="1"/>
  <c r="H392" i="4"/>
  <c r="H350" i="4" s="1"/>
  <c r="G392" i="4"/>
  <c r="G350" i="4" s="1"/>
  <c r="J391" i="4"/>
  <c r="I391" i="4"/>
  <c r="I349" i="4" s="1"/>
  <c r="H391" i="4"/>
  <c r="H349" i="4" s="1"/>
  <c r="G391" i="4"/>
  <c r="G349" i="4" s="1"/>
  <c r="I379" i="4"/>
  <c r="K379" i="4" s="1"/>
  <c r="H379" i="4"/>
  <c r="H376" i="4" s="1"/>
  <c r="G379" i="4"/>
  <c r="J365" i="4"/>
  <c r="J362" i="4" s="1"/>
  <c r="I365" i="4"/>
  <c r="I362" i="4" s="1"/>
  <c r="H365" i="4"/>
  <c r="H362" i="4" s="1"/>
  <c r="G365" i="4"/>
  <c r="G362" i="4" s="1"/>
  <c r="J309" i="4"/>
  <c r="H306" i="4"/>
  <c r="G309" i="4"/>
  <c r="G306" i="4" s="1"/>
  <c r="J295" i="4"/>
  <c r="I295" i="4"/>
  <c r="I292" i="4" s="1"/>
  <c r="H295" i="4"/>
  <c r="H292" i="4" s="1"/>
  <c r="G295" i="4"/>
  <c r="G292" i="4" s="1"/>
  <c r="J281" i="4"/>
  <c r="I281" i="4"/>
  <c r="I278" i="4" s="1"/>
  <c r="H281" i="4"/>
  <c r="H278" i="4" s="1"/>
  <c r="G281" i="4"/>
  <c r="G278" i="4" s="1"/>
  <c r="J267" i="4"/>
  <c r="J264" i="4" s="1"/>
  <c r="I267" i="4"/>
  <c r="I264" i="4" s="1"/>
  <c r="H267" i="4"/>
  <c r="H264" i="4" s="1"/>
  <c r="G267" i="4"/>
  <c r="G264" i="4" s="1"/>
  <c r="J253" i="4"/>
  <c r="J250" i="4" s="1"/>
  <c r="I253" i="4"/>
  <c r="H253" i="4"/>
  <c r="H250" i="4" s="1"/>
  <c r="G253" i="4"/>
  <c r="G250" i="4" s="1"/>
  <c r="J239" i="4"/>
  <c r="J236" i="4" s="1"/>
  <c r="I239" i="4"/>
  <c r="I236" i="4" s="1"/>
  <c r="H239" i="4"/>
  <c r="H236" i="4" s="1"/>
  <c r="G239" i="4"/>
  <c r="G236" i="4" s="1"/>
  <c r="J225" i="4"/>
  <c r="J222" i="4" s="1"/>
  <c r="I225" i="4"/>
  <c r="I222" i="4" s="1"/>
  <c r="H225" i="4"/>
  <c r="H222" i="4" s="1"/>
  <c r="G225" i="4"/>
  <c r="G222" i="4" s="1"/>
  <c r="J211" i="4"/>
  <c r="J208" i="4" s="1"/>
  <c r="I211" i="4"/>
  <c r="I208" i="4" s="1"/>
  <c r="H211" i="4"/>
  <c r="H208" i="4" s="1"/>
  <c r="G211" i="4"/>
  <c r="G208" i="4" s="1"/>
  <c r="J197" i="4"/>
  <c r="I197" i="4"/>
  <c r="I194" i="4" s="1"/>
  <c r="H197" i="4"/>
  <c r="H194" i="4" s="1"/>
  <c r="G197" i="4"/>
  <c r="G194" i="4" s="1"/>
  <c r="J183" i="4"/>
  <c r="I183" i="4"/>
  <c r="I180" i="4" s="1"/>
  <c r="H183" i="4"/>
  <c r="H180" i="4" s="1"/>
  <c r="G183" i="4"/>
  <c r="G180" i="4" s="1"/>
  <c r="J169" i="4"/>
  <c r="I169" i="4"/>
  <c r="I166" i="4" s="1"/>
  <c r="H169" i="4"/>
  <c r="H166" i="4" s="1"/>
  <c r="G169" i="4"/>
  <c r="G166" i="4" s="1"/>
  <c r="J155" i="4"/>
  <c r="J152" i="4" s="1"/>
  <c r="I155" i="4"/>
  <c r="H155" i="4"/>
  <c r="H152" i="4" s="1"/>
  <c r="G155" i="4"/>
  <c r="J141" i="4"/>
  <c r="J138" i="4" s="1"/>
  <c r="I141" i="4"/>
  <c r="H141" i="4"/>
  <c r="H138" i="4" s="1"/>
  <c r="G141" i="4"/>
  <c r="G138" i="4" s="1"/>
  <c r="J137" i="4"/>
  <c r="I137" i="4"/>
  <c r="H137" i="4"/>
  <c r="G137" i="4"/>
  <c r="J136" i="4"/>
  <c r="I136" i="4"/>
  <c r="H136" i="4"/>
  <c r="G136" i="4"/>
  <c r="J135" i="4"/>
  <c r="I135" i="4"/>
  <c r="H135" i="4"/>
  <c r="G135" i="4"/>
  <c r="J134" i="4"/>
  <c r="I134" i="4"/>
  <c r="H134" i="4"/>
  <c r="G134" i="4"/>
  <c r="J133" i="4"/>
  <c r="I133" i="4"/>
  <c r="H133" i="4"/>
  <c r="G133" i="4"/>
  <c r="J132" i="4"/>
  <c r="I132" i="4"/>
  <c r="H132" i="4"/>
  <c r="G132" i="4"/>
  <c r="J131" i="4"/>
  <c r="I131" i="4"/>
  <c r="H131" i="4"/>
  <c r="G131" i="4"/>
  <c r="J130" i="4"/>
  <c r="I130" i="4"/>
  <c r="H130" i="4"/>
  <c r="G130" i="4"/>
  <c r="J129" i="4"/>
  <c r="I129" i="4"/>
  <c r="H129" i="4"/>
  <c r="G129" i="4"/>
  <c r="J128" i="4"/>
  <c r="I128" i="4"/>
  <c r="H128" i="4"/>
  <c r="G128" i="4"/>
  <c r="J126" i="4"/>
  <c r="I126" i="4"/>
  <c r="H126" i="4"/>
  <c r="G126" i="4"/>
  <c r="J125" i="4"/>
  <c r="I125" i="4"/>
  <c r="H125" i="4"/>
  <c r="G125" i="4"/>
  <c r="J113" i="4"/>
  <c r="J110" i="4" s="1"/>
  <c r="I113" i="4"/>
  <c r="H113" i="4"/>
  <c r="G113" i="4"/>
  <c r="G110" i="4" s="1"/>
  <c r="J99" i="4"/>
  <c r="J96" i="4" s="1"/>
  <c r="I99" i="4"/>
  <c r="I96" i="4" s="1"/>
  <c r="H99" i="4"/>
  <c r="H96" i="4" s="1"/>
  <c r="G99" i="4"/>
  <c r="G96" i="4" s="1"/>
  <c r="J85" i="4"/>
  <c r="I85" i="4"/>
  <c r="H85" i="4"/>
  <c r="H82" i="4" s="1"/>
  <c r="G85" i="4"/>
  <c r="G82" i="4" s="1"/>
  <c r="J71" i="4"/>
  <c r="I71" i="4"/>
  <c r="I68" i="4" s="1"/>
  <c r="H71" i="4"/>
  <c r="H68" i="4" s="1"/>
  <c r="G71" i="4"/>
  <c r="G68" i="4" s="1"/>
  <c r="K67" i="4"/>
  <c r="J67" i="4"/>
  <c r="I67" i="4"/>
  <c r="H67" i="4"/>
  <c r="G67" i="4"/>
  <c r="K66" i="4"/>
  <c r="J66" i="4"/>
  <c r="I66" i="4"/>
  <c r="H66" i="4"/>
  <c r="G66" i="4"/>
  <c r="K65" i="4"/>
  <c r="J65" i="4"/>
  <c r="I65" i="4"/>
  <c r="H65" i="4"/>
  <c r="G65" i="4"/>
  <c r="K64" i="4"/>
  <c r="J64" i="4"/>
  <c r="J36" i="4" s="1"/>
  <c r="I64" i="4"/>
  <c r="I36" i="4" s="1"/>
  <c r="H64" i="4"/>
  <c r="G64" i="4"/>
  <c r="K63" i="4"/>
  <c r="J63" i="4"/>
  <c r="I63" i="4"/>
  <c r="H63" i="4"/>
  <c r="G63" i="4"/>
  <c r="K62" i="4"/>
  <c r="J62" i="4"/>
  <c r="I62" i="4"/>
  <c r="H62" i="4"/>
  <c r="G62" i="4"/>
  <c r="K61" i="4"/>
  <c r="J61" i="4"/>
  <c r="I61" i="4"/>
  <c r="H61" i="4"/>
  <c r="G61" i="4"/>
  <c r="K60" i="4"/>
  <c r="J60" i="4"/>
  <c r="J32" i="4" s="1"/>
  <c r="I60" i="4"/>
  <c r="I32" i="4" s="1"/>
  <c r="H60" i="4"/>
  <c r="G60" i="4"/>
  <c r="K59" i="4"/>
  <c r="J59" i="4"/>
  <c r="I59" i="4"/>
  <c r="H59" i="4"/>
  <c r="G59" i="4"/>
  <c r="K58" i="4"/>
  <c r="J58" i="4"/>
  <c r="I58" i="4"/>
  <c r="H58" i="4"/>
  <c r="G58" i="4"/>
  <c r="K56" i="4"/>
  <c r="J56" i="4"/>
  <c r="I56" i="4"/>
  <c r="H56" i="4"/>
  <c r="G56" i="4"/>
  <c r="K55" i="4"/>
  <c r="J55" i="4"/>
  <c r="J27" i="4" s="1"/>
  <c r="I55" i="4"/>
  <c r="I27" i="4" s="1"/>
  <c r="H55" i="4"/>
  <c r="G55" i="4"/>
  <c r="J43" i="4"/>
  <c r="J40" i="4" s="1"/>
  <c r="I43" i="4"/>
  <c r="H43" i="4"/>
  <c r="H40" i="4" s="1"/>
  <c r="G43" i="4"/>
  <c r="F1303" i="4"/>
  <c r="F1300" i="4" s="1"/>
  <c r="F1289" i="4"/>
  <c r="F1286" i="4" s="1"/>
  <c r="F1275" i="4"/>
  <c r="F1272" i="4" s="1"/>
  <c r="F1261" i="4"/>
  <c r="F1258" i="4" s="1"/>
  <c r="F1257" i="4"/>
  <c r="F1256" i="4"/>
  <c r="F1255" i="4"/>
  <c r="F1254" i="4"/>
  <c r="F1253" i="4"/>
  <c r="F1252" i="4"/>
  <c r="F1251" i="4"/>
  <c r="F1250" i="4"/>
  <c r="F1249" i="4"/>
  <c r="F1248" i="4"/>
  <c r="F1246" i="4"/>
  <c r="F1245" i="4"/>
  <c r="F1233" i="4"/>
  <c r="F1230" i="4" s="1"/>
  <c r="F1219" i="4"/>
  <c r="F1216" i="4" s="1"/>
  <c r="F1205" i="4"/>
  <c r="F1202" i="4" s="1"/>
  <c r="F1191" i="4"/>
  <c r="F1188" i="4" s="1"/>
  <c r="F1177" i="4"/>
  <c r="F1174" i="4" s="1"/>
  <c r="F1163" i="4"/>
  <c r="F1160" i="4" s="1"/>
  <c r="F1149" i="4"/>
  <c r="F1135" i="4"/>
  <c r="F1132" i="4" s="1"/>
  <c r="F1131" i="4"/>
  <c r="F1130" i="4"/>
  <c r="F1129" i="4"/>
  <c r="F1128" i="4"/>
  <c r="F1127" i="4"/>
  <c r="F1126" i="4"/>
  <c r="F1125" i="4"/>
  <c r="F1124" i="4"/>
  <c r="F1123" i="4"/>
  <c r="F1122" i="4"/>
  <c r="F1120" i="4"/>
  <c r="F1119" i="4"/>
  <c r="F1107" i="4"/>
  <c r="F1104" i="4" s="1"/>
  <c r="F1093" i="4"/>
  <c r="F1090" i="4" s="1"/>
  <c r="F1079" i="4"/>
  <c r="F1076" i="4" s="1"/>
  <c r="F1065" i="4"/>
  <c r="F1062" i="4" s="1"/>
  <c r="F1061" i="4"/>
  <c r="F1060" i="4"/>
  <c r="F1059" i="4"/>
  <c r="F1058" i="4"/>
  <c r="F1057" i="4"/>
  <c r="F1056" i="4"/>
  <c r="F1055" i="4"/>
  <c r="F1054" i="4"/>
  <c r="F1053" i="4"/>
  <c r="F1052" i="4"/>
  <c r="F1050" i="4"/>
  <c r="F1049" i="4"/>
  <c r="F1037" i="4"/>
  <c r="F1034" i="4" s="1"/>
  <c r="F1023" i="4"/>
  <c r="F1020" i="4" s="1"/>
  <c r="F1009" i="4"/>
  <c r="F1006" i="4" s="1"/>
  <c r="F981" i="4"/>
  <c r="F967" i="4"/>
  <c r="F964" i="4" s="1"/>
  <c r="F963" i="4"/>
  <c r="F962" i="4"/>
  <c r="F961" i="4"/>
  <c r="F960" i="4"/>
  <c r="F959" i="4"/>
  <c r="F958" i="4"/>
  <c r="F957" i="4"/>
  <c r="F956" i="4"/>
  <c r="F955" i="4"/>
  <c r="F954" i="4"/>
  <c r="F952" i="4"/>
  <c r="F951" i="4"/>
  <c r="F939" i="4"/>
  <c r="F936" i="4" s="1"/>
  <c r="F925" i="4"/>
  <c r="F922" i="4" s="1"/>
  <c r="F911" i="4"/>
  <c r="F908" i="4" s="1"/>
  <c r="F897" i="4"/>
  <c r="F894" i="4" s="1"/>
  <c r="F893" i="4"/>
  <c r="F892" i="4"/>
  <c r="F891" i="4"/>
  <c r="F890" i="4"/>
  <c r="F889" i="4"/>
  <c r="F888" i="4"/>
  <c r="F887" i="4"/>
  <c r="F886" i="4"/>
  <c r="F885" i="4"/>
  <c r="F884" i="4"/>
  <c r="F882" i="4"/>
  <c r="F881" i="4"/>
  <c r="F869" i="4"/>
  <c r="F866" i="4" s="1"/>
  <c r="F855" i="4"/>
  <c r="F852" i="4" s="1"/>
  <c r="F841" i="4"/>
  <c r="F838" i="4" s="1"/>
  <c r="F837" i="4"/>
  <c r="F836" i="4"/>
  <c r="F835" i="4"/>
  <c r="F834" i="4"/>
  <c r="F833" i="4"/>
  <c r="F832" i="4"/>
  <c r="F831" i="4"/>
  <c r="F830" i="4"/>
  <c r="F829" i="4"/>
  <c r="F828" i="4"/>
  <c r="F826" i="4"/>
  <c r="F825" i="4"/>
  <c r="F813" i="4"/>
  <c r="F810" i="4" s="1"/>
  <c r="F799" i="4"/>
  <c r="F796" i="4" s="1"/>
  <c r="F785" i="4"/>
  <c r="F782" i="4" s="1"/>
  <c r="F781" i="4"/>
  <c r="F780" i="4"/>
  <c r="F779" i="4"/>
  <c r="F778" i="4"/>
  <c r="F777" i="4"/>
  <c r="F776" i="4"/>
  <c r="F775" i="4"/>
  <c r="F774" i="4"/>
  <c r="F773" i="4"/>
  <c r="F772" i="4"/>
  <c r="F770" i="4"/>
  <c r="F769" i="4"/>
  <c r="F757" i="4"/>
  <c r="F743" i="4"/>
  <c r="F740" i="4" s="1"/>
  <c r="F739" i="4"/>
  <c r="F738" i="4"/>
  <c r="F737" i="4"/>
  <c r="F736" i="4"/>
  <c r="F735" i="4"/>
  <c r="F734" i="4"/>
  <c r="F733" i="4"/>
  <c r="F732" i="4"/>
  <c r="F731" i="4"/>
  <c r="F730" i="4"/>
  <c r="F728" i="4"/>
  <c r="F727" i="4"/>
  <c r="F715" i="4"/>
  <c r="F712" i="4" s="1"/>
  <c r="F701" i="4"/>
  <c r="F698" i="4" s="1"/>
  <c r="F687" i="4"/>
  <c r="F684" i="4" s="1"/>
  <c r="F673" i="4"/>
  <c r="F659" i="4"/>
  <c r="F656" i="4" s="1"/>
  <c r="F631" i="4"/>
  <c r="F628" i="4" s="1"/>
  <c r="F603" i="4"/>
  <c r="F600" i="4" s="1"/>
  <c r="F589" i="4"/>
  <c r="F586" i="4" s="1"/>
  <c r="F575" i="4"/>
  <c r="F572" i="4" s="1"/>
  <c r="F561" i="4"/>
  <c r="F558" i="4" s="1"/>
  <c r="F547" i="4"/>
  <c r="F544" i="4" s="1"/>
  <c r="F533" i="4"/>
  <c r="F530" i="4" s="1"/>
  <c r="F519" i="4"/>
  <c r="F516" i="4" s="1"/>
  <c r="F505" i="4"/>
  <c r="F502" i="4" s="1"/>
  <c r="F491" i="4"/>
  <c r="F488" i="4" s="1"/>
  <c r="F477" i="4"/>
  <c r="F474" i="4" s="1"/>
  <c r="F463" i="4"/>
  <c r="F460" i="4" s="1"/>
  <c r="F449" i="4"/>
  <c r="F446" i="4" s="1"/>
  <c r="F435" i="4"/>
  <c r="F432" i="4" s="1"/>
  <c r="F421" i="4"/>
  <c r="F407" i="4"/>
  <c r="F404" i="4" s="1"/>
  <c r="F403" i="4"/>
  <c r="F361" i="4" s="1"/>
  <c r="F402" i="4"/>
  <c r="F360" i="4" s="1"/>
  <c r="F401" i="4"/>
  <c r="F359" i="4" s="1"/>
  <c r="F400" i="4"/>
  <c r="F358" i="4" s="1"/>
  <c r="F399" i="4"/>
  <c r="F357" i="4" s="1"/>
  <c r="F398" i="4"/>
  <c r="F356" i="4" s="1"/>
  <c r="F397" i="4"/>
  <c r="F355" i="4" s="1"/>
  <c r="F396" i="4"/>
  <c r="F354" i="4" s="1"/>
  <c r="F395" i="4"/>
  <c r="F353" i="4" s="1"/>
  <c r="F394" i="4"/>
  <c r="F352" i="4" s="1"/>
  <c r="F392" i="4"/>
  <c r="F350" i="4" s="1"/>
  <c r="F391" i="4"/>
  <c r="F349" i="4" s="1"/>
  <c r="F379" i="4"/>
  <c r="F376" i="4" s="1"/>
  <c r="F365" i="4"/>
  <c r="F362" i="4" s="1"/>
  <c r="F309" i="4"/>
  <c r="F306" i="4" s="1"/>
  <c r="F295" i="4"/>
  <c r="F292" i="4" s="1"/>
  <c r="F281" i="4"/>
  <c r="F278" i="4" s="1"/>
  <c r="F267" i="4"/>
  <c r="F264" i="4" s="1"/>
  <c r="F253" i="4"/>
  <c r="F250" i="4" s="1"/>
  <c r="F239" i="4"/>
  <c r="F236" i="4" s="1"/>
  <c r="F225" i="4"/>
  <c r="F222" i="4" s="1"/>
  <c r="F211" i="4"/>
  <c r="F208" i="4" s="1"/>
  <c r="F197" i="4"/>
  <c r="F194" i="4" s="1"/>
  <c r="F183" i="4"/>
  <c r="F180" i="4" s="1"/>
  <c r="F169" i="4"/>
  <c r="F166" i="4" s="1"/>
  <c r="F155" i="4"/>
  <c r="F152" i="4" s="1"/>
  <c r="F141" i="4"/>
  <c r="F138" i="4" s="1"/>
  <c r="F137" i="4"/>
  <c r="F136" i="4"/>
  <c r="F135" i="4"/>
  <c r="F134" i="4"/>
  <c r="F133" i="4"/>
  <c r="F132" i="4"/>
  <c r="F131" i="4"/>
  <c r="F130" i="4"/>
  <c r="F129" i="4"/>
  <c r="F128" i="4"/>
  <c r="F126" i="4"/>
  <c r="F125" i="4"/>
  <c r="F113" i="4"/>
  <c r="F110" i="4" s="1"/>
  <c r="F99" i="4"/>
  <c r="F96" i="4" s="1"/>
  <c r="F85" i="4"/>
  <c r="F71" i="4"/>
  <c r="F68" i="4" s="1"/>
  <c r="F67" i="4"/>
  <c r="F66" i="4"/>
  <c r="F38" i="4" s="1"/>
  <c r="F65" i="4"/>
  <c r="F64" i="4"/>
  <c r="F36" i="4" s="1"/>
  <c r="F63" i="4"/>
  <c r="F62" i="4"/>
  <c r="F34" i="4" s="1"/>
  <c r="F61" i="4"/>
  <c r="F33" i="4" s="1"/>
  <c r="F60" i="4"/>
  <c r="F32" i="4" s="1"/>
  <c r="F59" i="4"/>
  <c r="F58" i="4"/>
  <c r="F30" i="4" s="1"/>
  <c r="F56" i="4"/>
  <c r="F55" i="4"/>
  <c r="F43" i="4"/>
  <c r="E55" i="4"/>
  <c r="E56" i="4"/>
  <c r="E58" i="4"/>
  <c r="E59" i="4"/>
  <c r="E60" i="4"/>
  <c r="E61" i="4"/>
  <c r="E62" i="4"/>
  <c r="E63" i="4"/>
  <c r="E64" i="4"/>
  <c r="E65" i="4"/>
  <c r="E66" i="4"/>
  <c r="E67" i="4"/>
  <c r="E125" i="4"/>
  <c r="E27" i="4" s="1"/>
  <c r="E126" i="4"/>
  <c r="E128" i="4"/>
  <c r="E129" i="4"/>
  <c r="E130" i="4"/>
  <c r="E131" i="4"/>
  <c r="E132" i="4"/>
  <c r="E133" i="4"/>
  <c r="E134" i="4"/>
  <c r="E135" i="4"/>
  <c r="E136" i="4"/>
  <c r="E137" i="4"/>
  <c r="E391" i="4"/>
  <c r="E349" i="4" s="1"/>
  <c r="E392" i="4"/>
  <c r="E350" i="4" s="1"/>
  <c r="E394" i="4"/>
  <c r="E352" i="4" s="1"/>
  <c r="E395" i="4"/>
  <c r="E353" i="4" s="1"/>
  <c r="E396" i="4"/>
  <c r="E354" i="4" s="1"/>
  <c r="E397" i="4"/>
  <c r="E355" i="4" s="1"/>
  <c r="E398" i="4"/>
  <c r="E356" i="4" s="1"/>
  <c r="E399" i="4"/>
  <c r="E357" i="4" s="1"/>
  <c r="E400" i="4"/>
  <c r="E358" i="4" s="1"/>
  <c r="E401" i="4"/>
  <c r="E359" i="4" s="1"/>
  <c r="E402" i="4"/>
  <c r="E360" i="4" s="1"/>
  <c r="E403" i="4"/>
  <c r="E361" i="4" s="1"/>
  <c r="E727" i="4"/>
  <c r="E728" i="4"/>
  <c r="E730" i="4"/>
  <c r="E731" i="4"/>
  <c r="E732" i="4"/>
  <c r="E733" i="4"/>
  <c r="E734" i="4"/>
  <c r="E735" i="4"/>
  <c r="E736" i="4"/>
  <c r="E737" i="4"/>
  <c r="E738" i="4"/>
  <c r="E739" i="4"/>
  <c r="E743" i="4"/>
  <c r="E740" i="4" s="1"/>
  <c r="E769" i="4"/>
  <c r="E770" i="4"/>
  <c r="E772" i="4"/>
  <c r="E773" i="4"/>
  <c r="E774" i="4"/>
  <c r="E775" i="4"/>
  <c r="E776" i="4"/>
  <c r="E777" i="4"/>
  <c r="E778" i="4"/>
  <c r="E779" i="4"/>
  <c r="E780" i="4"/>
  <c r="E781" i="4"/>
  <c r="E825" i="4"/>
  <c r="E826" i="4"/>
  <c r="E828" i="4"/>
  <c r="E829" i="4"/>
  <c r="E830" i="4"/>
  <c r="E831" i="4"/>
  <c r="E832" i="4"/>
  <c r="E833" i="4"/>
  <c r="E834" i="4"/>
  <c r="E835" i="4"/>
  <c r="E836" i="4"/>
  <c r="E837" i="4"/>
  <c r="E881" i="4"/>
  <c r="E882" i="4"/>
  <c r="E884" i="4"/>
  <c r="E885" i="4"/>
  <c r="E886" i="4"/>
  <c r="E887" i="4"/>
  <c r="E888" i="4"/>
  <c r="E889" i="4"/>
  <c r="E890" i="4"/>
  <c r="E891" i="4"/>
  <c r="E892" i="4"/>
  <c r="E893" i="4"/>
  <c r="E897" i="4"/>
  <c r="E894" i="4" s="1"/>
  <c r="E911" i="4"/>
  <c r="E908" i="4" s="1"/>
  <c r="E951" i="4"/>
  <c r="E952" i="4"/>
  <c r="E954" i="4"/>
  <c r="E955" i="4"/>
  <c r="E956" i="4"/>
  <c r="E957" i="4"/>
  <c r="E958" i="4"/>
  <c r="E959" i="4"/>
  <c r="E960" i="4"/>
  <c r="E961" i="4"/>
  <c r="E962" i="4"/>
  <c r="E963" i="4"/>
  <c r="E1049" i="4"/>
  <c r="E1050" i="4"/>
  <c r="E1052" i="4"/>
  <c r="E1053" i="4"/>
  <c r="E1054" i="4"/>
  <c r="E1055" i="4"/>
  <c r="E1056" i="4"/>
  <c r="E1057" i="4"/>
  <c r="E1058" i="4"/>
  <c r="E1059" i="4"/>
  <c r="E1060" i="4"/>
  <c r="E1061" i="4"/>
  <c r="E1119" i="4"/>
  <c r="E1120" i="4"/>
  <c r="E994" i="4" s="1"/>
  <c r="E1122" i="4"/>
  <c r="E1123" i="4"/>
  <c r="E997" i="4" s="1"/>
  <c r="E1124" i="4"/>
  <c r="E1125" i="4"/>
  <c r="E1126" i="4"/>
  <c r="E1127" i="4"/>
  <c r="E1001" i="4" s="1"/>
  <c r="E1128" i="4"/>
  <c r="E1002" i="4" s="1"/>
  <c r="E1129" i="4"/>
  <c r="E1130" i="4"/>
  <c r="E1131" i="4"/>
  <c r="E1005" i="4" s="1"/>
  <c r="E1245" i="4"/>
  <c r="E1246" i="4"/>
  <c r="E1248" i="4"/>
  <c r="E1249" i="4"/>
  <c r="E1250" i="4"/>
  <c r="E1251" i="4"/>
  <c r="E1252" i="4"/>
  <c r="E1253" i="4"/>
  <c r="E1254" i="4"/>
  <c r="E1255" i="4"/>
  <c r="E1256" i="4"/>
  <c r="E1257" i="4"/>
  <c r="E1303" i="4"/>
  <c r="E1300" i="4" s="1"/>
  <c r="E1289" i="4"/>
  <c r="E1286" i="4" s="1"/>
  <c r="E1275" i="4"/>
  <c r="E1272" i="4" s="1"/>
  <c r="E1261" i="4"/>
  <c r="E1233" i="4"/>
  <c r="E1230" i="4" s="1"/>
  <c r="E1219" i="4"/>
  <c r="E1216" i="4" s="1"/>
  <c r="E1205" i="4"/>
  <c r="E1202" i="4" s="1"/>
  <c r="E1191" i="4"/>
  <c r="E1188" i="4" s="1"/>
  <c r="E1177" i="4"/>
  <c r="E1174" i="4" s="1"/>
  <c r="E1163" i="4"/>
  <c r="E1160" i="4" s="1"/>
  <c r="E1149" i="4"/>
  <c r="E1146" i="4" s="1"/>
  <c r="E1135" i="4"/>
  <c r="E1132" i="4" s="1"/>
  <c r="E1107" i="4"/>
  <c r="E1104" i="4" s="1"/>
  <c r="E1093" i="4"/>
  <c r="E1090" i="4" s="1"/>
  <c r="E1079" i="4"/>
  <c r="E1076" i="4" s="1"/>
  <c r="E1065" i="4"/>
  <c r="E1062" i="4" s="1"/>
  <c r="E1037" i="4"/>
  <c r="E1034" i="4" s="1"/>
  <c r="E1023" i="4"/>
  <c r="E1020" i="4" s="1"/>
  <c r="E1009" i="4"/>
  <c r="E1006" i="4" s="1"/>
  <c r="E981" i="4"/>
  <c r="E978" i="4" s="1"/>
  <c r="E967" i="4"/>
  <c r="E964" i="4" s="1"/>
  <c r="E939" i="4"/>
  <c r="E936" i="4" s="1"/>
  <c r="E925" i="4"/>
  <c r="E922" i="4" s="1"/>
  <c r="E869" i="4"/>
  <c r="E855" i="4"/>
  <c r="E852" i="4" s="1"/>
  <c r="E841" i="4"/>
  <c r="E838" i="4" s="1"/>
  <c r="E813" i="4"/>
  <c r="E810" i="4" s="1"/>
  <c r="E799" i="4"/>
  <c r="E796" i="4" s="1"/>
  <c r="E785" i="4"/>
  <c r="E782" i="4" s="1"/>
  <c r="E757" i="4"/>
  <c r="E754" i="4" s="1"/>
  <c r="E715" i="4"/>
  <c r="E712" i="4" s="1"/>
  <c r="E701" i="4"/>
  <c r="E698" i="4" s="1"/>
  <c r="E687" i="4"/>
  <c r="E684" i="4" s="1"/>
  <c r="E673" i="4"/>
  <c r="E670" i="4" s="1"/>
  <c r="E659" i="4"/>
  <c r="E656" i="4" s="1"/>
  <c r="E631" i="4"/>
  <c r="E628" i="4" s="1"/>
  <c r="E603" i="4"/>
  <c r="E600" i="4" s="1"/>
  <c r="E589" i="4"/>
  <c r="E586" i="4" s="1"/>
  <c r="E575" i="4"/>
  <c r="E572" i="4" s="1"/>
  <c r="E561" i="4"/>
  <c r="E558" i="4" s="1"/>
  <c r="E547" i="4"/>
  <c r="E544" i="4" s="1"/>
  <c r="E533" i="4"/>
  <c r="E530" i="4" s="1"/>
  <c r="E519" i="4"/>
  <c r="E516" i="4" s="1"/>
  <c r="E505" i="4"/>
  <c r="E502" i="4" s="1"/>
  <c r="E491" i="4"/>
  <c r="E488" i="4" s="1"/>
  <c r="E477" i="4"/>
  <c r="E474" i="4" s="1"/>
  <c r="E463" i="4"/>
  <c r="E460" i="4" s="1"/>
  <c r="E449" i="4"/>
  <c r="E446" i="4" s="1"/>
  <c r="E435" i="4"/>
  <c r="E432" i="4" s="1"/>
  <c r="E421" i="4"/>
  <c r="E418" i="4" s="1"/>
  <c r="E407" i="4"/>
  <c r="E404" i="4" s="1"/>
  <c r="E379" i="4"/>
  <c r="E376" i="4" s="1"/>
  <c r="E365" i="4"/>
  <c r="E362" i="4" s="1"/>
  <c r="E309" i="4"/>
  <c r="E306" i="4" s="1"/>
  <c r="E295" i="4"/>
  <c r="E292" i="4" s="1"/>
  <c r="E281" i="4"/>
  <c r="E278" i="4" s="1"/>
  <c r="E267" i="4"/>
  <c r="E264" i="4" s="1"/>
  <c r="E253" i="4"/>
  <c r="E250" i="4" s="1"/>
  <c r="E239" i="4"/>
  <c r="E236" i="4" s="1"/>
  <c r="E225" i="4"/>
  <c r="E222" i="4" s="1"/>
  <c r="E211" i="4"/>
  <c r="E208" i="4" s="1"/>
  <c r="E197" i="4"/>
  <c r="E194" i="4" s="1"/>
  <c r="E183" i="4"/>
  <c r="E180" i="4" s="1"/>
  <c r="E169" i="4"/>
  <c r="E166" i="4" s="1"/>
  <c r="E155" i="4"/>
  <c r="E152" i="4" s="1"/>
  <c r="E141" i="4"/>
  <c r="E138" i="4" s="1"/>
  <c r="E113" i="4"/>
  <c r="E110" i="4" s="1"/>
  <c r="E99" i="4"/>
  <c r="E96" i="4" s="1"/>
  <c r="E85" i="4"/>
  <c r="E82" i="4" s="1"/>
  <c r="E71" i="4"/>
  <c r="E68" i="4" s="1"/>
  <c r="E43" i="4"/>
  <c r="B1302" i="4"/>
  <c r="B1301" i="4"/>
  <c r="B1288" i="4"/>
  <c r="B1287" i="4"/>
  <c r="B1274" i="4"/>
  <c r="B1273" i="4"/>
  <c r="B1260" i="4"/>
  <c r="B1259" i="4"/>
  <c r="B1232" i="4"/>
  <c r="B1231" i="4"/>
  <c r="B1218" i="4"/>
  <c r="B1217" i="4"/>
  <c r="B1204" i="4"/>
  <c r="B1203" i="4"/>
  <c r="B1190" i="4"/>
  <c r="B1189" i="4"/>
  <c r="B1176" i="4"/>
  <c r="B1175" i="4"/>
  <c r="B1162" i="4"/>
  <c r="B1161" i="4"/>
  <c r="B1148" i="4"/>
  <c r="B1147" i="4"/>
  <c r="B1134" i="4"/>
  <c r="B1133" i="4"/>
  <c r="B1106" i="4"/>
  <c r="B1105" i="4"/>
  <c r="B1092" i="4"/>
  <c r="B1091" i="4"/>
  <c r="B1078" i="4"/>
  <c r="B1077" i="4"/>
  <c r="B1064" i="4"/>
  <c r="B1063" i="4"/>
  <c r="B1036" i="4"/>
  <c r="B1035" i="4"/>
  <c r="B1022" i="4"/>
  <c r="B1021" i="4"/>
  <c r="B1008" i="4"/>
  <c r="B1007" i="4"/>
  <c r="B980" i="4"/>
  <c r="B979" i="4"/>
  <c r="B966" i="4"/>
  <c r="B965" i="4"/>
  <c r="B938" i="4"/>
  <c r="B937" i="4"/>
  <c r="B924" i="4"/>
  <c r="B923" i="4"/>
  <c r="B910" i="4"/>
  <c r="B909" i="4"/>
  <c r="B896" i="4"/>
  <c r="B868" i="4"/>
  <c r="B867" i="4"/>
  <c r="B854" i="4"/>
  <c r="B853" i="4"/>
  <c r="B840" i="4"/>
  <c r="B839" i="4"/>
  <c r="B812" i="4"/>
  <c r="B811" i="4"/>
  <c r="B798" i="4"/>
  <c r="B797" i="4"/>
  <c r="B784" i="4"/>
  <c r="B783" i="4"/>
  <c r="B756" i="4"/>
  <c r="B755" i="4"/>
  <c r="B742" i="4"/>
  <c r="B741" i="4"/>
  <c r="B714" i="4"/>
  <c r="B713" i="4"/>
  <c r="B700" i="4"/>
  <c r="B699" i="4"/>
  <c r="B686" i="4"/>
  <c r="B685" i="4"/>
  <c r="B672" i="4"/>
  <c r="B671" i="4"/>
  <c r="B658" i="4"/>
  <c r="B657" i="4"/>
  <c r="B630" i="4"/>
  <c r="B629" i="4"/>
  <c r="B602" i="4"/>
  <c r="B601" i="4"/>
  <c r="B588" i="4"/>
  <c r="B587" i="4"/>
  <c r="B574" i="4"/>
  <c r="B573" i="4"/>
  <c r="B560" i="4"/>
  <c r="B559" i="4"/>
  <c r="B546" i="4"/>
  <c r="B545" i="4"/>
  <c r="B532" i="4"/>
  <c r="B531" i="4"/>
  <c r="B518" i="4"/>
  <c r="B517" i="4"/>
  <c r="B504" i="4"/>
  <c r="B503" i="4"/>
  <c r="B490" i="4"/>
  <c r="B489" i="4"/>
  <c r="B476" i="4"/>
  <c r="B475" i="4"/>
  <c r="B462" i="4"/>
  <c r="B461" i="4"/>
  <c r="B448" i="4"/>
  <c r="B447" i="4"/>
  <c r="B434" i="4"/>
  <c r="B433" i="4"/>
  <c r="B420" i="4"/>
  <c r="B419" i="4"/>
  <c r="B406" i="4"/>
  <c r="B405" i="4"/>
  <c r="B378" i="4"/>
  <c r="B377" i="4"/>
  <c r="B364" i="4"/>
  <c r="B363" i="4"/>
  <c r="B308" i="4"/>
  <c r="B307" i="4"/>
  <c r="B294" i="4"/>
  <c r="B293" i="4"/>
  <c r="B280" i="4"/>
  <c r="B279" i="4"/>
  <c r="B266" i="4"/>
  <c r="B265" i="4"/>
  <c r="B252" i="4"/>
  <c r="B251" i="4"/>
  <c r="B238" i="4"/>
  <c r="B237" i="4"/>
  <c r="B224" i="4"/>
  <c r="B223" i="4"/>
  <c r="B210" i="4"/>
  <c r="B209" i="4"/>
  <c r="B196" i="4"/>
  <c r="B195" i="4"/>
  <c r="B182" i="4"/>
  <c r="B181" i="4"/>
  <c r="B168" i="4"/>
  <c r="B167" i="4"/>
  <c r="B154" i="4"/>
  <c r="B153" i="4"/>
  <c r="B140" i="4"/>
  <c r="B139" i="4"/>
  <c r="B112" i="4"/>
  <c r="B111" i="4"/>
  <c r="B98" i="4"/>
  <c r="B97" i="4"/>
  <c r="B84" i="4"/>
  <c r="B83" i="4"/>
  <c r="B70" i="4"/>
  <c r="B69" i="4"/>
  <c r="B72" i="4"/>
  <c r="B42" i="4"/>
  <c r="B41" i="4"/>
  <c r="F31" i="4" l="1"/>
  <c r="F35" i="4"/>
  <c r="I33" i="4"/>
  <c r="I37" i="4"/>
  <c r="I31" i="4"/>
  <c r="I35" i="4"/>
  <c r="I39" i="4"/>
  <c r="I28" i="4"/>
  <c r="J994" i="4"/>
  <c r="I30" i="4"/>
  <c r="I34" i="4"/>
  <c r="I38" i="4"/>
  <c r="H1004" i="4"/>
  <c r="H1121" i="4"/>
  <c r="F999" i="4"/>
  <c r="J37" i="4"/>
  <c r="F37" i="4"/>
  <c r="J38" i="4"/>
  <c r="G997" i="4"/>
  <c r="G998" i="4"/>
  <c r="G999" i="4"/>
  <c r="G1001" i="4"/>
  <c r="G1002" i="4"/>
  <c r="G1003" i="4"/>
  <c r="G1005" i="4"/>
  <c r="J28" i="4"/>
  <c r="J33" i="4"/>
  <c r="J30" i="4"/>
  <c r="J34" i="4"/>
  <c r="H28" i="4"/>
  <c r="J31" i="4"/>
  <c r="H33" i="4"/>
  <c r="J35" i="4"/>
  <c r="H37" i="4"/>
  <c r="J39" i="4"/>
  <c r="J306" i="4"/>
  <c r="I40" i="4"/>
  <c r="K43" i="4"/>
  <c r="G993" i="4"/>
  <c r="G994" i="4"/>
  <c r="J1051" i="4"/>
  <c r="E998" i="4"/>
  <c r="K130" i="4"/>
  <c r="K32" i="4" s="1"/>
  <c r="K131" i="4"/>
  <c r="K33" i="4" s="1"/>
  <c r="K132" i="4"/>
  <c r="K34" i="4" s="1"/>
  <c r="I376" i="4"/>
  <c r="K376" i="4" s="1"/>
  <c r="H993" i="4"/>
  <c r="H994" i="4"/>
  <c r="K1132" i="4"/>
  <c r="H31" i="4"/>
  <c r="G32" i="4"/>
  <c r="H35" i="4"/>
  <c r="G36" i="4"/>
  <c r="H39" i="4"/>
  <c r="H27" i="4"/>
  <c r="H32" i="4"/>
  <c r="H36" i="4"/>
  <c r="H729" i="4"/>
  <c r="K1163" i="4"/>
  <c r="H964" i="4"/>
  <c r="H950" i="4" s="1"/>
  <c r="I644" i="4"/>
  <c r="K1006" i="4"/>
  <c r="K1009" i="4"/>
  <c r="K401" i="4"/>
  <c r="K359" i="4" s="1"/>
  <c r="G393" i="4"/>
  <c r="G351" i="4" s="1"/>
  <c r="I649" i="4"/>
  <c r="I621" i="4" s="1"/>
  <c r="G655" i="4"/>
  <c r="H1000" i="4"/>
  <c r="K1135" i="4"/>
  <c r="F28" i="4"/>
  <c r="J1160" i="4"/>
  <c r="K1160" i="4" s="1"/>
  <c r="F996" i="4"/>
  <c r="J647" i="4"/>
  <c r="J883" i="4"/>
  <c r="J651" i="4"/>
  <c r="F648" i="4"/>
  <c r="K684" i="4"/>
  <c r="K687" i="4"/>
  <c r="I824" i="4"/>
  <c r="K852" i="4"/>
  <c r="K855" i="4"/>
  <c r="G953" i="4"/>
  <c r="K1104" i="4"/>
  <c r="K1107" i="4"/>
  <c r="K1272" i="4"/>
  <c r="F644" i="4"/>
  <c r="F1000" i="4"/>
  <c r="G446" i="4"/>
  <c r="G390" i="4" s="1"/>
  <c r="G647" i="4"/>
  <c r="G653" i="4"/>
  <c r="G654" i="4"/>
  <c r="H883" i="4"/>
  <c r="G1048" i="4"/>
  <c r="H1118" i="4"/>
  <c r="I643" i="4"/>
  <c r="J648" i="4"/>
  <c r="K796" i="4"/>
  <c r="K799" i="4"/>
  <c r="I880" i="4"/>
  <c r="I883" i="4"/>
  <c r="K1020" i="4"/>
  <c r="K1023" i="4"/>
  <c r="I993" i="4"/>
  <c r="H1002" i="4"/>
  <c r="K656" i="4"/>
  <c r="K659" i="4"/>
  <c r="F1048" i="4"/>
  <c r="F1004" i="4"/>
  <c r="I647" i="4"/>
  <c r="F647" i="4"/>
  <c r="F651" i="4"/>
  <c r="F655" i="4"/>
  <c r="I994" i="4"/>
  <c r="H996" i="4"/>
  <c r="H999" i="4"/>
  <c r="H1003" i="4"/>
  <c r="K673" i="4"/>
  <c r="K712" i="4"/>
  <c r="K715" i="4"/>
  <c r="H768" i="4"/>
  <c r="K838" i="4"/>
  <c r="K841" i="4"/>
  <c r="K869" i="4"/>
  <c r="K978" i="4"/>
  <c r="K1076" i="4"/>
  <c r="K1079" i="4"/>
  <c r="F643" i="4"/>
  <c r="F652" i="4"/>
  <c r="F994" i="4"/>
  <c r="F1003" i="4"/>
  <c r="K155" i="4"/>
  <c r="H771" i="4"/>
  <c r="H827" i="4"/>
  <c r="K936" i="4"/>
  <c r="K939" i="4"/>
  <c r="K951" i="4"/>
  <c r="K952" i="4"/>
  <c r="B952" i="4" s="1"/>
  <c r="I950" i="4"/>
  <c r="I953" i="4"/>
  <c r="K1053" i="4"/>
  <c r="K1057" i="4"/>
  <c r="K1061" i="4"/>
  <c r="I1048" i="4"/>
  <c r="K1245" i="4"/>
  <c r="B1245" i="4" s="1"/>
  <c r="K1246" i="4"/>
  <c r="B1246" i="4" s="1"/>
  <c r="K1303" i="4"/>
  <c r="G27" i="4"/>
  <c r="J352" i="4"/>
  <c r="K394" i="4"/>
  <c r="K352" i="4" s="1"/>
  <c r="J729" i="4"/>
  <c r="K729" i="4" s="1"/>
  <c r="K757" i="4"/>
  <c r="J1202" i="4"/>
  <c r="K1202" i="4" s="1"/>
  <c r="K1205" i="4"/>
  <c r="E36" i="4"/>
  <c r="E32" i="4"/>
  <c r="F771" i="4"/>
  <c r="F649" i="4"/>
  <c r="F653" i="4"/>
  <c r="F625" i="4" s="1"/>
  <c r="F1121" i="4"/>
  <c r="F1247" i="4"/>
  <c r="G28" i="4"/>
  <c r="G33" i="4"/>
  <c r="G37" i="4"/>
  <c r="K96" i="4"/>
  <c r="K99" i="4"/>
  <c r="K183" i="4"/>
  <c r="K396" i="4"/>
  <c r="K354" i="4" s="1"/>
  <c r="K397" i="4"/>
  <c r="K355" i="4" s="1"/>
  <c r="K628" i="4"/>
  <c r="K631" i="4"/>
  <c r="J771" i="4"/>
  <c r="K785" i="4"/>
  <c r="K1174" i="4"/>
  <c r="K1177" i="4"/>
  <c r="K1275" i="4"/>
  <c r="J1247" i="4"/>
  <c r="E33" i="4"/>
  <c r="J360" i="4"/>
  <c r="K402" i="4"/>
  <c r="K360" i="4" s="1"/>
  <c r="E39" i="4"/>
  <c r="E35" i="4"/>
  <c r="E31" i="4"/>
  <c r="F39" i="4"/>
  <c r="F729" i="4"/>
  <c r="F646" i="4"/>
  <c r="F650" i="4"/>
  <c r="F654" i="4"/>
  <c r="F827" i="4"/>
  <c r="F880" i="4"/>
  <c r="F953" i="4"/>
  <c r="F1051" i="4"/>
  <c r="F997" i="4"/>
  <c r="F1001" i="4"/>
  <c r="F1005" i="4"/>
  <c r="G30" i="4"/>
  <c r="G34" i="4"/>
  <c r="G38" i="4"/>
  <c r="J82" i="4"/>
  <c r="K85" i="4"/>
  <c r="K208" i="4"/>
  <c r="K211" i="4"/>
  <c r="K362" i="4"/>
  <c r="K365" i="4"/>
  <c r="J356" i="4"/>
  <c r="K398" i="4"/>
  <c r="K356" i="4" s="1"/>
  <c r="H726" i="4"/>
  <c r="H646" i="4"/>
  <c r="H654" i="4"/>
  <c r="J953" i="4"/>
  <c r="K981" i="4"/>
  <c r="E37" i="4"/>
  <c r="E28" i="4"/>
  <c r="J754" i="4"/>
  <c r="G883" i="4"/>
  <c r="G894" i="4"/>
  <c r="G880" i="4" s="1"/>
  <c r="H908" i="4"/>
  <c r="H880" i="4" s="1"/>
  <c r="E38" i="4"/>
  <c r="E34" i="4"/>
  <c r="E30" i="4"/>
  <c r="F27" i="4"/>
  <c r="F883" i="4"/>
  <c r="F993" i="4"/>
  <c r="F998" i="4"/>
  <c r="F1002" i="4"/>
  <c r="H30" i="4"/>
  <c r="G31" i="4"/>
  <c r="H34" i="4"/>
  <c r="G35" i="4"/>
  <c r="H38" i="4"/>
  <c r="G39" i="4"/>
  <c r="H57" i="4"/>
  <c r="K125" i="4"/>
  <c r="K27" i="4" s="1"/>
  <c r="K126" i="4"/>
  <c r="K28" i="4" s="1"/>
  <c r="K136" i="4"/>
  <c r="K38" i="4" s="1"/>
  <c r="K137" i="4"/>
  <c r="K39" i="4" s="1"/>
  <c r="H124" i="4"/>
  <c r="J349" i="4"/>
  <c r="K391" i="4"/>
  <c r="K349" i="4" s="1"/>
  <c r="K392" i="4"/>
  <c r="K350" i="4" s="1"/>
  <c r="B350" i="4" s="1"/>
  <c r="K404" i="4"/>
  <c r="K407" i="4"/>
  <c r="K1052" i="4"/>
  <c r="J996" i="4"/>
  <c r="K996" i="4" s="1"/>
  <c r="K1054" i="4"/>
  <c r="J998" i="4"/>
  <c r="J999" i="4"/>
  <c r="K999" i="4" s="1"/>
  <c r="K1055" i="4"/>
  <c r="K1056" i="4"/>
  <c r="J1000" i="4"/>
  <c r="K1000" i="4" s="1"/>
  <c r="K1058" i="4"/>
  <c r="J1002" i="4"/>
  <c r="J1003" i="4"/>
  <c r="K1003" i="4" s="1"/>
  <c r="K1059" i="4"/>
  <c r="J1004" i="4"/>
  <c r="K1004" i="4" s="1"/>
  <c r="K1060" i="4"/>
  <c r="J1230" i="4"/>
  <c r="K1230" i="4" s="1"/>
  <c r="K1233" i="4"/>
  <c r="J698" i="4"/>
  <c r="K698" i="4" s="1"/>
  <c r="K701" i="4"/>
  <c r="K727" i="4"/>
  <c r="B727" i="4" s="1"/>
  <c r="K728" i="4"/>
  <c r="B728" i="4" s="1"/>
  <c r="H650" i="4"/>
  <c r="K743" i="4"/>
  <c r="K769" i="4"/>
  <c r="B769" i="4" s="1"/>
  <c r="K770" i="4"/>
  <c r="B770" i="4" s="1"/>
  <c r="K810" i="4"/>
  <c r="K813" i="4"/>
  <c r="G827" i="4"/>
  <c r="K884" i="4"/>
  <c r="K885" i="4"/>
  <c r="K886" i="4"/>
  <c r="K887" i="4"/>
  <c r="K888" i="4"/>
  <c r="K889" i="4"/>
  <c r="K890" i="4"/>
  <c r="K891" i="4"/>
  <c r="K892" i="4"/>
  <c r="K893" i="4"/>
  <c r="K922" i="4"/>
  <c r="K925" i="4"/>
  <c r="I648" i="4"/>
  <c r="J950" i="4"/>
  <c r="K964" i="4"/>
  <c r="K967" i="4"/>
  <c r="J1034" i="4"/>
  <c r="K1034" i="4" s="1"/>
  <c r="K1037" i="4"/>
  <c r="J993" i="4"/>
  <c r="K993" i="4" s="1"/>
  <c r="K1119" i="4"/>
  <c r="B1119" i="4" s="1"/>
  <c r="K1120" i="4"/>
  <c r="B1120" i="4" s="1"/>
  <c r="I998" i="4"/>
  <c r="I1002" i="4"/>
  <c r="K1149" i="4"/>
  <c r="K1248" i="4"/>
  <c r="K1249" i="4"/>
  <c r="K1250" i="4"/>
  <c r="K1251" i="4"/>
  <c r="K1252" i="4"/>
  <c r="K1253" i="4"/>
  <c r="K1254" i="4"/>
  <c r="K1255" i="4"/>
  <c r="K1256" i="4"/>
  <c r="K1257" i="4"/>
  <c r="J361" i="4"/>
  <c r="K403" i="4"/>
  <c r="K361" i="4" s="1"/>
  <c r="K600" i="4"/>
  <c r="K603" i="4"/>
  <c r="G729" i="4"/>
  <c r="I653" i="4"/>
  <c r="I625" i="4" s="1"/>
  <c r="G726" i="4"/>
  <c r="G644" i="4"/>
  <c r="G771" i="4"/>
  <c r="K772" i="4"/>
  <c r="K773" i="4"/>
  <c r="K774" i="4"/>
  <c r="K775" i="4"/>
  <c r="K776" i="4"/>
  <c r="K777" i="4"/>
  <c r="J652" i="4"/>
  <c r="K778" i="4"/>
  <c r="K779" i="4"/>
  <c r="K780" i="4"/>
  <c r="K781" i="4"/>
  <c r="K825" i="4"/>
  <c r="B825" i="4" s="1"/>
  <c r="J644" i="4"/>
  <c r="K826" i="4"/>
  <c r="B826" i="4" s="1"/>
  <c r="K828" i="4"/>
  <c r="K829" i="4"/>
  <c r="K830" i="4"/>
  <c r="K831" i="4"/>
  <c r="K832" i="4"/>
  <c r="K833" i="4"/>
  <c r="K834" i="4"/>
  <c r="K835" i="4"/>
  <c r="K836" i="4"/>
  <c r="K837" i="4"/>
  <c r="K908" i="4"/>
  <c r="K911" i="4"/>
  <c r="K954" i="4"/>
  <c r="K955" i="4"/>
  <c r="K956" i="4"/>
  <c r="K957" i="4"/>
  <c r="K958" i="4"/>
  <c r="K959" i="4"/>
  <c r="K960" i="4"/>
  <c r="K961" i="4"/>
  <c r="K962" i="4"/>
  <c r="K963" i="4"/>
  <c r="G950" i="4"/>
  <c r="K1049" i="4"/>
  <c r="B1049" i="4" s="1"/>
  <c r="K1050" i="4"/>
  <c r="B1050" i="4" s="1"/>
  <c r="H997" i="4"/>
  <c r="H998" i="4"/>
  <c r="H1001" i="4"/>
  <c r="H1005" i="4"/>
  <c r="J1062" i="4"/>
  <c r="K1065" i="4"/>
  <c r="J1090" i="4"/>
  <c r="K1090" i="4" s="1"/>
  <c r="K1093" i="4"/>
  <c r="K1122" i="4"/>
  <c r="J997" i="4"/>
  <c r="K1123" i="4"/>
  <c r="K1124" i="4"/>
  <c r="K1125" i="4"/>
  <c r="K1126" i="4"/>
  <c r="J1001" i="4"/>
  <c r="K1001" i="4" s="1"/>
  <c r="K1127" i="4"/>
  <c r="K1128" i="4"/>
  <c r="K1129" i="4"/>
  <c r="K1130" i="4"/>
  <c r="J1005" i="4"/>
  <c r="K1005" i="4" s="1"/>
  <c r="K1131" i="4"/>
  <c r="G1121" i="4"/>
  <c r="K1188" i="4"/>
  <c r="K1191" i="4"/>
  <c r="K1216" i="4"/>
  <c r="K1219" i="4"/>
  <c r="J1258" i="4"/>
  <c r="K1258" i="4" s="1"/>
  <c r="K1261" i="4"/>
  <c r="J1286" i="4"/>
  <c r="K1286" i="4" s="1"/>
  <c r="K1289" i="4"/>
  <c r="J643" i="4"/>
  <c r="H644" i="4"/>
  <c r="J646" i="4"/>
  <c r="K730" i="4"/>
  <c r="K731" i="4"/>
  <c r="K732" i="4"/>
  <c r="K733" i="4"/>
  <c r="J650" i="4"/>
  <c r="K734" i="4"/>
  <c r="K735" i="4"/>
  <c r="K736" i="4"/>
  <c r="K737" i="4"/>
  <c r="K738" i="4"/>
  <c r="K739" i="4"/>
  <c r="H643" i="4"/>
  <c r="G651" i="4"/>
  <c r="G643" i="4"/>
  <c r="H824" i="4"/>
  <c r="K881" i="4"/>
  <c r="B881" i="4" s="1"/>
  <c r="K882" i="4"/>
  <c r="B882" i="4" s="1"/>
  <c r="J894" i="4"/>
  <c r="K897" i="4"/>
  <c r="I1051" i="4"/>
  <c r="G1051" i="4"/>
  <c r="G996" i="4"/>
  <c r="G1000" i="4"/>
  <c r="G1004" i="4"/>
  <c r="I1121" i="4"/>
  <c r="K1300" i="4"/>
  <c r="I306" i="4"/>
  <c r="K309" i="4"/>
  <c r="I586" i="4"/>
  <c r="K586" i="4" s="1"/>
  <c r="K589" i="4"/>
  <c r="K572" i="4"/>
  <c r="K575" i="4"/>
  <c r="I558" i="4"/>
  <c r="K558" i="4" s="1"/>
  <c r="K561" i="4"/>
  <c r="K544" i="4"/>
  <c r="K547" i="4"/>
  <c r="I353" i="4"/>
  <c r="K395" i="4"/>
  <c r="K353" i="4" s="1"/>
  <c r="I530" i="4"/>
  <c r="K530" i="4" s="1"/>
  <c r="K533" i="4"/>
  <c r="K516" i="4"/>
  <c r="K519" i="4"/>
  <c r="I502" i="4"/>
  <c r="K502" i="4" s="1"/>
  <c r="K505" i="4"/>
  <c r="K491" i="4"/>
  <c r="K488" i="4"/>
  <c r="I358" i="4"/>
  <c r="K400" i="4"/>
  <c r="K358" i="4" s="1"/>
  <c r="I474" i="4"/>
  <c r="K474" i="4" s="1"/>
  <c r="K477" i="4"/>
  <c r="H393" i="4"/>
  <c r="H351" i="4" s="1"/>
  <c r="K460" i="4"/>
  <c r="K463" i="4"/>
  <c r="I446" i="4"/>
  <c r="K446" i="4" s="1"/>
  <c r="K449" i="4"/>
  <c r="K432" i="4"/>
  <c r="K435" i="4"/>
  <c r="K421" i="4"/>
  <c r="J357" i="4"/>
  <c r="K399" i="4"/>
  <c r="K357" i="4" s="1"/>
  <c r="J393" i="4"/>
  <c r="F393" i="4"/>
  <c r="F351" i="4" s="1"/>
  <c r="J292" i="4"/>
  <c r="K295" i="4"/>
  <c r="F40" i="4"/>
  <c r="G40" i="4"/>
  <c r="E40" i="4"/>
  <c r="K264" i="4"/>
  <c r="K267" i="4"/>
  <c r="J278" i="4"/>
  <c r="K278" i="4" s="1"/>
  <c r="K281" i="4"/>
  <c r="I250" i="4"/>
  <c r="K250" i="4" s="1"/>
  <c r="K253" i="4"/>
  <c r="K236" i="4"/>
  <c r="K239" i="4"/>
  <c r="K128" i="4"/>
  <c r="K30" i="4" s="1"/>
  <c r="K222" i="4"/>
  <c r="K225" i="4"/>
  <c r="F127" i="4"/>
  <c r="K197" i="4"/>
  <c r="J194" i="4"/>
  <c r="K194" i="4" s="1"/>
  <c r="J180" i="4"/>
  <c r="K180" i="4" s="1"/>
  <c r="K133" i="4"/>
  <c r="K35" i="4" s="1"/>
  <c r="K134" i="4"/>
  <c r="K36" i="4" s="1"/>
  <c r="J166" i="4"/>
  <c r="K166" i="4" s="1"/>
  <c r="K169" i="4"/>
  <c r="K129" i="4"/>
  <c r="K31" i="4" s="1"/>
  <c r="I127" i="4"/>
  <c r="I152" i="4"/>
  <c r="K152" i="4" s="1"/>
  <c r="K135" i="4"/>
  <c r="I138" i="4"/>
  <c r="K138" i="4" s="1"/>
  <c r="K141" i="4"/>
  <c r="I110" i="4"/>
  <c r="K113" i="4"/>
  <c r="G57" i="4"/>
  <c r="G54" i="4"/>
  <c r="F57" i="4"/>
  <c r="J68" i="4"/>
  <c r="K68" i="4" s="1"/>
  <c r="K71" i="4"/>
  <c r="B71" i="4" s="1"/>
  <c r="J57" i="4"/>
  <c r="G1258" i="4"/>
  <c r="G1244" i="4" s="1"/>
  <c r="G1247" i="4"/>
  <c r="J127" i="4"/>
  <c r="H127" i="4"/>
  <c r="H390" i="4"/>
  <c r="H348" i="4" s="1"/>
  <c r="G649" i="4"/>
  <c r="H652" i="4"/>
  <c r="J654" i="4"/>
  <c r="B55" i="4"/>
  <c r="J418" i="4"/>
  <c r="J390" i="4" s="1"/>
  <c r="I393" i="4"/>
  <c r="I351" i="4" s="1"/>
  <c r="I418" i="4"/>
  <c r="J670" i="4"/>
  <c r="K670" i="4" s="1"/>
  <c r="I57" i="4"/>
  <c r="I82" i="4"/>
  <c r="I54" i="4" s="1"/>
  <c r="G127" i="4"/>
  <c r="G152" i="4"/>
  <c r="G124" i="4" s="1"/>
  <c r="G656" i="4"/>
  <c r="H1272" i="4"/>
  <c r="H1244" i="4" s="1"/>
  <c r="H1247" i="4"/>
  <c r="H648" i="4"/>
  <c r="I651" i="4"/>
  <c r="I623" i="4" s="1"/>
  <c r="I655" i="4"/>
  <c r="I627" i="4" s="1"/>
  <c r="I740" i="4"/>
  <c r="I726" i="4" s="1"/>
  <c r="G1006" i="4"/>
  <c r="I1244" i="4"/>
  <c r="I1247" i="4"/>
  <c r="H54" i="4"/>
  <c r="G376" i="4"/>
  <c r="G646" i="4"/>
  <c r="H649" i="4"/>
  <c r="G650" i="4"/>
  <c r="I652" i="4"/>
  <c r="H653" i="4"/>
  <c r="J655" i="4"/>
  <c r="J782" i="4"/>
  <c r="I782" i="4"/>
  <c r="I768" i="4" s="1"/>
  <c r="I771" i="4"/>
  <c r="J866" i="4"/>
  <c r="K866" i="4" s="1"/>
  <c r="J827" i="4"/>
  <c r="I1118" i="4"/>
  <c r="J1146" i="4"/>
  <c r="J1121" i="4"/>
  <c r="I646" i="4"/>
  <c r="I618" i="4" s="1"/>
  <c r="H647" i="4"/>
  <c r="G648" i="4"/>
  <c r="J649" i="4"/>
  <c r="I650" i="4"/>
  <c r="I622" i="4" s="1"/>
  <c r="H651" i="4"/>
  <c r="G652" i="4"/>
  <c r="J653" i="4"/>
  <c r="I654" i="4"/>
  <c r="I626" i="4" s="1"/>
  <c r="H655" i="4"/>
  <c r="G838" i="4"/>
  <c r="G824" i="4" s="1"/>
  <c r="H1076" i="4"/>
  <c r="H1048" i="4" s="1"/>
  <c r="H1051" i="4"/>
  <c r="G768" i="4"/>
  <c r="I827" i="4"/>
  <c r="G1146" i="4"/>
  <c r="G1118" i="4" s="1"/>
  <c r="F768" i="4"/>
  <c r="F1244" i="4"/>
  <c r="F124" i="4"/>
  <c r="F824" i="4"/>
  <c r="B56" i="4"/>
  <c r="F82" i="4"/>
  <c r="F54" i="4" s="1"/>
  <c r="F418" i="4"/>
  <c r="F390" i="4" s="1"/>
  <c r="F348" i="4" s="1"/>
  <c r="F670" i="4"/>
  <c r="F754" i="4"/>
  <c r="F726" i="4" s="1"/>
  <c r="F978" i="4"/>
  <c r="F950" i="4" s="1"/>
  <c r="F1146" i="4"/>
  <c r="F1118" i="4" s="1"/>
  <c r="B951" i="4"/>
  <c r="E1118" i="4"/>
  <c r="E950" i="4"/>
  <c r="E726" i="4"/>
  <c r="E1247" i="4"/>
  <c r="E827" i="4"/>
  <c r="E653" i="4"/>
  <c r="E649" i="4"/>
  <c r="E644" i="4"/>
  <c r="E616" i="4" s="1"/>
  <c r="E655" i="4"/>
  <c r="E627" i="4" s="1"/>
  <c r="E651" i="4"/>
  <c r="E623" i="4" s="1"/>
  <c r="E647" i="4"/>
  <c r="E619" i="4" s="1"/>
  <c r="E768" i="4"/>
  <c r="E1048" i="4"/>
  <c r="E1004" i="4"/>
  <c r="E1000" i="4"/>
  <c r="E996" i="4"/>
  <c r="E880" i="4"/>
  <c r="E652" i="4"/>
  <c r="E624" i="4" s="1"/>
  <c r="E648" i="4"/>
  <c r="E654" i="4"/>
  <c r="E650" i="4"/>
  <c r="E646" i="4"/>
  <c r="E54" i="4"/>
  <c r="E1258" i="4"/>
  <c r="E1244" i="4" s="1"/>
  <c r="E1003" i="4"/>
  <c r="E999" i="4"/>
  <c r="E390" i="4"/>
  <c r="E348" i="4" s="1"/>
  <c r="E124" i="4"/>
  <c r="E883" i="4"/>
  <c r="E771" i="4"/>
  <c r="E729" i="4"/>
  <c r="E643" i="4"/>
  <c r="E57" i="4"/>
  <c r="E866" i="4"/>
  <c r="E824" i="4" s="1"/>
  <c r="E1121" i="4"/>
  <c r="E393" i="4"/>
  <c r="E351" i="4" s="1"/>
  <c r="E127" i="4"/>
  <c r="E1051" i="4"/>
  <c r="E993" i="4"/>
  <c r="E953" i="4"/>
  <c r="B895" i="4"/>
  <c r="E620" i="4" l="1"/>
  <c r="H995" i="4"/>
  <c r="J29" i="4"/>
  <c r="H626" i="4"/>
  <c r="H24" i="4" s="1"/>
  <c r="G624" i="4"/>
  <c r="G22" i="4" s="1"/>
  <c r="I29" i="4"/>
  <c r="F621" i="4"/>
  <c r="F19" i="4" s="1"/>
  <c r="H621" i="4"/>
  <c r="H19" i="4" s="1"/>
  <c r="G625" i="4"/>
  <c r="G23" i="4" s="1"/>
  <c r="G620" i="4"/>
  <c r="G18" i="4" s="1"/>
  <c r="G627" i="4"/>
  <c r="G25" i="4" s="1"/>
  <c r="G621" i="4"/>
  <c r="G19" i="4" s="1"/>
  <c r="F23" i="4"/>
  <c r="F615" i="4"/>
  <c r="F13" i="4" s="1"/>
  <c r="G619" i="4"/>
  <c r="G17" i="4" s="1"/>
  <c r="H616" i="4"/>
  <c r="H14" i="4" s="1"/>
  <c r="G616" i="4"/>
  <c r="G14" i="4" s="1"/>
  <c r="E18" i="4"/>
  <c r="H992" i="4"/>
  <c r="G623" i="4"/>
  <c r="G21" i="4" s="1"/>
  <c r="K40" i="4"/>
  <c r="L9" i="4"/>
  <c r="L1244" i="4"/>
  <c r="I992" i="4"/>
  <c r="K953" i="4"/>
  <c r="K883" i="4"/>
  <c r="K647" i="4"/>
  <c r="K110" i="4"/>
  <c r="H110" i="4"/>
  <c r="H26" i="4" s="1"/>
  <c r="K306" i="4"/>
  <c r="I16" i="4"/>
  <c r="B126" i="4"/>
  <c r="H620" i="4"/>
  <c r="H18" i="4" s="1"/>
  <c r="G615" i="4"/>
  <c r="G13" i="4" s="1"/>
  <c r="H615" i="4"/>
  <c r="H13" i="4" s="1"/>
  <c r="F620" i="4"/>
  <c r="F18" i="4" s="1"/>
  <c r="F618" i="4"/>
  <c r="F16" i="4" s="1"/>
  <c r="B993" i="4"/>
  <c r="J1244" i="4"/>
  <c r="K1244" i="4" s="1"/>
  <c r="H622" i="4"/>
  <c r="H20" i="4" s="1"/>
  <c r="B125" i="4"/>
  <c r="G995" i="4"/>
  <c r="J620" i="4"/>
  <c r="J18" i="4" s="1"/>
  <c r="F626" i="4"/>
  <c r="F24" i="4" s="1"/>
  <c r="H625" i="4"/>
  <c r="H23" i="4" s="1"/>
  <c r="H624" i="4"/>
  <c r="H22" i="4" s="1"/>
  <c r="G626" i="4"/>
  <c r="G24" i="4" s="1"/>
  <c r="E992" i="4"/>
  <c r="F616" i="4"/>
  <c r="F14" i="4" s="1"/>
  <c r="I616" i="4"/>
  <c r="I14" i="4" s="1"/>
  <c r="I19" i="4"/>
  <c r="H627" i="4"/>
  <c r="H25" i="4" s="1"/>
  <c r="K57" i="4"/>
  <c r="K994" i="4"/>
  <c r="B994" i="4" s="1"/>
  <c r="G622" i="4"/>
  <c r="G20" i="4" s="1"/>
  <c r="F992" i="4"/>
  <c r="F622" i="4"/>
  <c r="F20" i="4" s="1"/>
  <c r="I23" i="4"/>
  <c r="I619" i="4"/>
  <c r="I17" i="4" s="1"/>
  <c r="G645" i="4"/>
  <c r="F623" i="4"/>
  <c r="F21" i="4" s="1"/>
  <c r="F624" i="4"/>
  <c r="F22" i="4" s="1"/>
  <c r="B391" i="4"/>
  <c r="G618" i="4"/>
  <c r="G16" i="4" s="1"/>
  <c r="I642" i="4"/>
  <c r="K950" i="4"/>
  <c r="E29" i="4"/>
  <c r="I24" i="4"/>
  <c r="I25" i="4"/>
  <c r="G29" i="4"/>
  <c r="F645" i="4"/>
  <c r="H645" i="4"/>
  <c r="H618" i="4"/>
  <c r="H16" i="4" s="1"/>
  <c r="I615" i="4"/>
  <c r="I13" i="4" s="1"/>
  <c r="F627" i="4"/>
  <c r="F25" i="4" s="1"/>
  <c r="F619" i="4"/>
  <c r="F17" i="4" s="1"/>
  <c r="H29" i="4"/>
  <c r="F29" i="4"/>
  <c r="I995" i="4"/>
  <c r="I620" i="4"/>
  <c r="I18" i="4" s="1"/>
  <c r="H642" i="4"/>
  <c r="E626" i="4"/>
  <c r="E24" i="4" s="1"/>
  <c r="J645" i="4"/>
  <c r="K827" i="4"/>
  <c r="J768" i="4"/>
  <c r="K768" i="4" s="1"/>
  <c r="K782" i="4"/>
  <c r="G26" i="4"/>
  <c r="K1062" i="4"/>
  <c r="J1048" i="4"/>
  <c r="K1048" i="4" s="1"/>
  <c r="K754" i="4"/>
  <c r="J726" i="4"/>
  <c r="K726" i="4" s="1"/>
  <c r="K82" i="4"/>
  <c r="K54" i="4" s="1"/>
  <c r="K771" i="4"/>
  <c r="H623" i="4"/>
  <c r="H21" i="4" s="1"/>
  <c r="H619" i="4"/>
  <c r="H17" i="4" s="1"/>
  <c r="J995" i="4"/>
  <c r="K1121" i="4"/>
  <c r="J627" i="4"/>
  <c r="K655" i="4"/>
  <c r="J824" i="4"/>
  <c r="K824" i="4" s="1"/>
  <c r="J626" i="4"/>
  <c r="K654" i="4"/>
  <c r="J54" i="4"/>
  <c r="F26" i="4"/>
  <c r="K894" i="4"/>
  <c r="J880" i="4"/>
  <c r="K880" i="4" s="1"/>
  <c r="J624" i="4"/>
  <c r="K652" i="4"/>
  <c r="K651" i="4"/>
  <c r="K740" i="4"/>
  <c r="K1002" i="4"/>
  <c r="K1247" i="4"/>
  <c r="F995" i="4"/>
  <c r="J1118" i="4"/>
  <c r="K1146" i="4"/>
  <c r="E26" i="4"/>
  <c r="J622" i="4"/>
  <c r="K622" i="4" s="1"/>
  <c r="K20" i="4" s="1"/>
  <c r="K650" i="4"/>
  <c r="K643" i="4"/>
  <c r="B643" i="4" s="1"/>
  <c r="J615" i="4"/>
  <c r="J13" i="4" s="1"/>
  <c r="J623" i="4"/>
  <c r="K623" i="4" s="1"/>
  <c r="K21" i="4" s="1"/>
  <c r="E642" i="4"/>
  <c r="B392" i="4"/>
  <c r="B349" i="4"/>
  <c r="J625" i="4"/>
  <c r="K625" i="4" s="1"/>
  <c r="K653" i="4"/>
  <c r="J621" i="4"/>
  <c r="K649" i="4"/>
  <c r="I624" i="4"/>
  <c r="I22" i="4" s="1"/>
  <c r="J618" i="4"/>
  <c r="K646" i="4"/>
  <c r="K997" i="4"/>
  <c r="J619" i="4"/>
  <c r="K644" i="4"/>
  <c r="B644" i="4" s="1"/>
  <c r="J616" i="4"/>
  <c r="K998" i="4"/>
  <c r="K1051" i="4"/>
  <c r="K648" i="4"/>
  <c r="K37" i="4"/>
  <c r="I390" i="4"/>
  <c r="I348" i="4" s="1"/>
  <c r="K418" i="4"/>
  <c r="K393" i="4"/>
  <c r="K351" i="4" s="1"/>
  <c r="J351" i="4"/>
  <c r="J348" i="4"/>
  <c r="G348" i="4"/>
  <c r="E622" i="4"/>
  <c r="E20" i="4" s="1"/>
  <c r="K292" i="4"/>
  <c r="J124" i="4"/>
  <c r="K127" i="4"/>
  <c r="K29" i="4" s="1"/>
  <c r="I20" i="4"/>
  <c r="I21" i="4"/>
  <c r="I124" i="4"/>
  <c r="E22" i="4"/>
  <c r="B28" i="4"/>
  <c r="G992" i="4"/>
  <c r="G642" i="4"/>
  <c r="I645" i="4"/>
  <c r="F642" i="4"/>
  <c r="E618" i="4"/>
  <c r="E16" i="4" s="1"/>
  <c r="E625" i="4"/>
  <c r="E23" i="4" s="1"/>
  <c r="E14" i="4"/>
  <c r="E995" i="4"/>
  <c r="E17" i="4"/>
  <c r="B27" i="4"/>
  <c r="E21" i="4"/>
  <c r="E25" i="4"/>
  <c r="E621" i="4"/>
  <c r="E19" i="4" s="1"/>
  <c r="E645" i="4"/>
  <c r="E615" i="4"/>
  <c r="H617" i="4" l="1"/>
  <c r="H614" i="4"/>
  <c r="H12" i="4" s="1"/>
  <c r="I614" i="4"/>
  <c r="J26" i="4"/>
  <c r="G617" i="4"/>
  <c r="G15" i="4" s="1"/>
  <c r="I26" i="4"/>
  <c r="L5" i="4" s="1"/>
  <c r="F614" i="4"/>
  <c r="F12" i="4" s="1"/>
  <c r="L6" i="4"/>
  <c r="L348" i="4"/>
  <c r="J23" i="4"/>
  <c r="L7" i="4"/>
  <c r="E614" i="4"/>
  <c r="E12" i="4" s="1"/>
  <c r="I617" i="4"/>
  <c r="I15" i="4" s="1"/>
  <c r="H15" i="4"/>
  <c r="F617" i="4"/>
  <c r="F15" i="4" s="1"/>
  <c r="K23" i="4"/>
  <c r="K615" i="4"/>
  <c r="K13" i="4" s="1"/>
  <c r="J642" i="4"/>
  <c r="K642" i="4" s="1"/>
  <c r="K995" i="4"/>
  <c r="J21" i="4"/>
  <c r="K620" i="4"/>
  <c r="K18" i="4" s="1"/>
  <c r="J992" i="4"/>
  <c r="K992" i="4" s="1"/>
  <c r="K1118" i="4"/>
  <c r="K616" i="4"/>
  <c r="J14" i="4"/>
  <c r="J25" i="4"/>
  <c r="K627" i="4"/>
  <c r="K25" i="4" s="1"/>
  <c r="J20" i="4"/>
  <c r="K618" i="4"/>
  <c r="K16" i="4" s="1"/>
  <c r="J16" i="4"/>
  <c r="J19" i="4"/>
  <c r="K621" i="4"/>
  <c r="K19" i="4" s="1"/>
  <c r="K626" i="4"/>
  <c r="K24" i="4" s="1"/>
  <c r="J24" i="4"/>
  <c r="J617" i="4"/>
  <c r="K645" i="4"/>
  <c r="G614" i="4"/>
  <c r="G12" i="4" s="1"/>
  <c r="K619" i="4"/>
  <c r="K17" i="4" s="1"/>
  <c r="J17" i="4"/>
  <c r="K624" i="4"/>
  <c r="K22" i="4" s="1"/>
  <c r="J22" i="4"/>
  <c r="K390" i="4"/>
  <c r="K348" i="4" s="1"/>
  <c r="E617" i="4"/>
  <c r="E15" i="4" s="1"/>
  <c r="K124" i="4"/>
  <c r="K26" i="4" s="1"/>
  <c r="E13" i="4"/>
  <c r="I12" i="4" l="1"/>
  <c r="L4" i="4" s="1"/>
  <c r="L614" i="4"/>
  <c r="B13" i="4"/>
  <c r="B615" i="4"/>
  <c r="K617" i="4"/>
  <c r="K15" i="4" s="1"/>
  <c r="J614" i="4"/>
  <c r="K614" i="4" s="1"/>
  <c r="K12" i="4" s="1"/>
  <c r="J15" i="4"/>
  <c r="B616" i="4"/>
  <c r="K14" i="4"/>
  <c r="B14" i="4" s="1"/>
  <c r="B613" i="4"/>
  <c r="B612" i="4"/>
  <c r="B611" i="4"/>
  <c r="B610" i="4"/>
  <c r="B609" i="4"/>
  <c r="B608" i="4"/>
  <c r="B607" i="4"/>
  <c r="B606" i="4"/>
  <c r="B605" i="4"/>
  <c r="B604" i="4"/>
  <c r="B603" i="4"/>
  <c r="B600" i="4"/>
  <c r="B1313" i="4"/>
  <c r="B1312" i="4"/>
  <c r="B1311" i="4"/>
  <c r="B1310" i="4"/>
  <c r="B1309" i="4"/>
  <c r="B1308" i="4"/>
  <c r="B1307" i="4"/>
  <c r="B1306" i="4"/>
  <c r="B1305" i="4"/>
  <c r="B1304" i="4"/>
  <c r="B1303" i="4"/>
  <c r="B1300" i="4"/>
  <c r="B1299" i="4"/>
  <c r="B1298" i="4"/>
  <c r="B1297" i="4"/>
  <c r="B1296" i="4"/>
  <c r="B1295" i="4"/>
  <c r="B1294" i="4"/>
  <c r="B1293" i="4"/>
  <c r="B1292" i="4"/>
  <c r="B1291" i="4"/>
  <c r="B1290" i="4"/>
  <c r="B1289" i="4"/>
  <c r="B1286" i="4"/>
  <c r="B1285" i="4"/>
  <c r="B1284" i="4"/>
  <c r="B1283" i="4"/>
  <c r="B1282" i="4"/>
  <c r="B1281" i="4"/>
  <c r="B1280" i="4"/>
  <c r="B1279" i="4"/>
  <c r="B1278" i="4"/>
  <c r="B1277" i="4"/>
  <c r="B1276" i="4"/>
  <c r="B1275" i="4"/>
  <c r="B1272" i="4"/>
  <c r="B1271" i="4"/>
  <c r="B1270" i="4"/>
  <c r="B1269" i="4"/>
  <c r="B1268" i="4"/>
  <c r="B1267" i="4"/>
  <c r="B1266" i="4"/>
  <c r="B1265" i="4"/>
  <c r="B1264" i="4"/>
  <c r="B1263" i="4"/>
  <c r="B1262" i="4"/>
  <c r="B1261" i="4"/>
  <c r="B1258" i="4"/>
  <c r="B1257" i="4"/>
  <c r="B1256" i="4"/>
  <c r="B1255" i="4"/>
  <c r="B1254" i="4"/>
  <c r="B1253" i="4"/>
  <c r="B1252" i="4"/>
  <c r="B1251" i="4"/>
  <c r="B1250" i="4"/>
  <c r="B1249" i="4"/>
  <c r="B1248" i="4"/>
  <c r="B1247" i="4"/>
  <c r="B1244" i="4"/>
  <c r="B1243" i="4"/>
  <c r="B1242" i="4"/>
  <c r="B1241" i="4"/>
  <c r="B1240" i="4"/>
  <c r="B1239" i="4"/>
  <c r="B1238" i="4"/>
  <c r="B1237" i="4"/>
  <c r="B1236" i="4"/>
  <c r="B1235" i="4"/>
  <c r="B1234" i="4"/>
  <c r="B1233" i="4"/>
  <c r="B1230" i="4"/>
  <c r="B1229" i="4"/>
  <c r="B1228" i="4"/>
  <c r="B1227" i="4"/>
  <c r="B1226" i="4"/>
  <c r="B1225" i="4"/>
  <c r="B1224" i="4"/>
  <c r="B1223" i="4"/>
  <c r="B1222" i="4"/>
  <c r="B1221" i="4"/>
  <c r="B1220" i="4"/>
  <c r="B1219" i="4"/>
  <c r="B1216" i="4"/>
  <c r="B1215" i="4"/>
  <c r="B1214" i="4"/>
  <c r="B1213" i="4"/>
  <c r="B1212" i="4"/>
  <c r="B1211" i="4"/>
  <c r="B1210" i="4"/>
  <c r="B1209" i="4"/>
  <c r="B1208" i="4"/>
  <c r="B1207" i="4"/>
  <c r="B1206" i="4"/>
  <c r="B1205" i="4"/>
  <c r="B1202" i="4"/>
  <c r="B1201" i="4"/>
  <c r="B1200" i="4"/>
  <c r="B1199" i="4"/>
  <c r="B1198" i="4"/>
  <c r="B1197" i="4"/>
  <c r="B1196" i="4"/>
  <c r="B1195" i="4"/>
  <c r="B1194" i="4"/>
  <c r="B1193" i="4"/>
  <c r="B1192" i="4"/>
  <c r="B1191" i="4"/>
  <c r="B1188" i="4"/>
  <c r="B1187" i="4"/>
  <c r="B1186" i="4"/>
  <c r="B1185" i="4"/>
  <c r="B1184" i="4"/>
  <c r="B1183" i="4"/>
  <c r="B1182" i="4"/>
  <c r="B1181" i="4"/>
  <c r="B1180" i="4"/>
  <c r="B1179" i="4"/>
  <c r="B1178" i="4"/>
  <c r="B1177" i="4"/>
  <c r="B1174" i="4"/>
  <c r="B1173" i="4"/>
  <c r="B1172" i="4"/>
  <c r="B1171" i="4"/>
  <c r="B1170" i="4"/>
  <c r="B1169" i="4"/>
  <c r="B1168" i="4"/>
  <c r="B1167" i="4"/>
  <c r="B1166" i="4"/>
  <c r="B1165" i="4"/>
  <c r="B1164" i="4"/>
  <c r="B1163" i="4"/>
  <c r="B1160" i="4"/>
  <c r="B1159" i="4"/>
  <c r="B1158" i="4"/>
  <c r="B1157" i="4"/>
  <c r="B1156" i="4"/>
  <c r="B1155" i="4"/>
  <c r="B1154" i="4"/>
  <c r="B1153" i="4"/>
  <c r="B1152" i="4"/>
  <c r="B1151" i="4"/>
  <c r="B1150" i="4"/>
  <c r="B1149" i="4"/>
  <c r="B1146" i="4"/>
  <c r="B1145" i="4"/>
  <c r="B1144" i="4"/>
  <c r="B1143" i="4"/>
  <c r="B1142" i="4"/>
  <c r="B1141" i="4"/>
  <c r="B1140" i="4"/>
  <c r="B1139" i="4"/>
  <c r="B1138" i="4"/>
  <c r="B1137" i="4"/>
  <c r="B1136" i="4"/>
  <c r="B1135" i="4"/>
  <c r="B1132" i="4"/>
  <c r="B1131" i="4"/>
  <c r="B1130" i="4"/>
  <c r="B1129" i="4"/>
  <c r="B1128" i="4"/>
  <c r="B1127" i="4"/>
  <c r="B1126" i="4"/>
  <c r="B1125" i="4"/>
  <c r="B1124" i="4"/>
  <c r="B1123" i="4"/>
  <c r="B1122" i="4"/>
  <c r="B1121" i="4"/>
  <c r="B1118" i="4"/>
  <c r="B1117" i="4"/>
  <c r="B1116" i="4"/>
  <c r="B1115" i="4"/>
  <c r="B1114" i="4"/>
  <c r="B1113" i="4"/>
  <c r="B1112" i="4"/>
  <c r="B1111" i="4"/>
  <c r="B1110" i="4"/>
  <c r="B1109" i="4"/>
  <c r="B1108" i="4"/>
  <c r="B1107" i="4"/>
  <c r="B1104" i="4"/>
  <c r="B1103" i="4"/>
  <c r="B1102" i="4"/>
  <c r="B1101" i="4"/>
  <c r="B1100" i="4"/>
  <c r="B1099" i="4"/>
  <c r="B1098" i="4"/>
  <c r="B1097" i="4"/>
  <c r="B1096" i="4"/>
  <c r="B1095" i="4"/>
  <c r="B1094" i="4"/>
  <c r="B1093" i="4"/>
  <c r="B1090" i="4"/>
  <c r="B1089" i="4"/>
  <c r="B1088" i="4"/>
  <c r="B1087" i="4"/>
  <c r="B1086" i="4"/>
  <c r="B1085" i="4"/>
  <c r="B1084" i="4"/>
  <c r="B1083" i="4"/>
  <c r="B1082" i="4"/>
  <c r="B1081" i="4"/>
  <c r="B1080" i="4"/>
  <c r="B1079" i="4"/>
  <c r="B1076" i="4"/>
  <c r="B1075" i="4"/>
  <c r="B1074" i="4"/>
  <c r="B1073" i="4"/>
  <c r="B1072" i="4"/>
  <c r="B1071" i="4"/>
  <c r="B1070" i="4"/>
  <c r="B1069" i="4"/>
  <c r="B1068" i="4"/>
  <c r="B1067" i="4"/>
  <c r="B1066" i="4"/>
  <c r="B1065" i="4"/>
  <c r="B1062" i="4"/>
  <c r="B1061" i="4"/>
  <c r="B1060" i="4"/>
  <c r="B1059" i="4"/>
  <c r="B1058" i="4"/>
  <c r="B1057" i="4"/>
  <c r="B1056" i="4"/>
  <c r="B1055" i="4"/>
  <c r="B1054" i="4"/>
  <c r="B1053" i="4"/>
  <c r="B1052" i="4"/>
  <c r="B1051" i="4"/>
  <c r="B1048" i="4"/>
  <c r="B1047" i="4"/>
  <c r="B1046" i="4"/>
  <c r="B1045" i="4"/>
  <c r="B1044" i="4"/>
  <c r="B1043" i="4"/>
  <c r="B1042" i="4"/>
  <c r="B1041" i="4"/>
  <c r="B1040" i="4"/>
  <c r="B1039" i="4"/>
  <c r="B1038" i="4"/>
  <c r="B1037" i="4"/>
  <c r="B1034" i="4"/>
  <c r="B1033" i="4"/>
  <c r="B1032" i="4"/>
  <c r="B1031" i="4"/>
  <c r="B1030" i="4"/>
  <c r="B1029" i="4"/>
  <c r="B1028" i="4"/>
  <c r="B1027" i="4"/>
  <c r="B1026" i="4"/>
  <c r="B1025" i="4"/>
  <c r="B1024" i="4"/>
  <c r="B1023" i="4"/>
  <c r="B1020" i="4"/>
  <c r="B1019" i="4"/>
  <c r="B1018" i="4"/>
  <c r="B1017" i="4"/>
  <c r="B1016" i="4"/>
  <c r="B1015" i="4"/>
  <c r="B1014" i="4"/>
  <c r="B1013" i="4"/>
  <c r="B1012" i="4"/>
  <c r="B1011" i="4"/>
  <c r="B1010" i="4"/>
  <c r="B1009" i="4"/>
  <c r="B1006" i="4"/>
  <c r="B1005" i="4"/>
  <c r="B1004" i="4"/>
  <c r="B1003" i="4"/>
  <c r="B1002" i="4"/>
  <c r="B1001" i="4"/>
  <c r="B1000" i="4"/>
  <c r="B999" i="4"/>
  <c r="B998" i="4"/>
  <c r="B997" i="4"/>
  <c r="B996" i="4"/>
  <c r="B995" i="4"/>
  <c r="B992" i="4"/>
  <c r="B991" i="4"/>
  <c r="B990" i="4"/>
  <c r="B989" i="4"/>
  <c r="B988" i="4"/>
  <c r="B987" i="4"/>
  <c r="B986" i="4"/>
  <c r="B985" i="4"/>
  <c r="B984" i="4"/>
  <c r="B983" i="4"/>
  <c r="B982" i="4"/>
  <c r="B981" i="4"/>
  <c r="B978" i="4"/>
  <c r="B977" i="4"/>
  <c r="B976" i="4"/>
  <c r="B975" i="4"/>
  <c r="B974" i="4"/>
  <c r="B973" i="4"/>
  <c r="B972" i="4"/>
  <c r="B971" i="4"/>
  <c r="B970" i="4"/>
  <c r="B969" i="4"/>
  <c r="B968" i="4"/>
  <c r="B967" i="4"/>
  <c r="B964" i="4"/>
  <c r="B963" i="4"/>
  <c r="B962" i="4"/>
  <c r="B961" i="4"/>
  <c r="B960" i="4"/>
  <c r="B959" i="4"/>
  <c r="B958" i="4"/>
  <c r="B957" i="4"/>
  <c r="B956" i="4"/>
  <c r="B955" i="4"/>
  <c r="B954" i="4"/>
  <c r="B953" i="4"/>
  <c r="B950" i="4"/>
  <c r="B949" i="4"/>
  <c r="B948" i="4"/>
  <c r="B947" i="4"/>
  <c r="B946" i="4"/>
  <c r="B945" i="4"/>
  <c r="B944" i="4"/>
  <c r="B943" i="4"/>
  <c r="B942" i="4"/>
  <c r="B941" i="4"/>
  <c r="B940" i="4"/>
  <c r="B939" i="4"/>
  <c r="B936" i="4"/>
  <c r="B935" i="4"/>
  <c r="B934" i="4"/>
  <c r="B933" i="4"/>
  <c r="B932" i="4"/>
  <c r="B931" i="4"/>
  <c r="B930" i="4"/>
  <c r="B929" i="4"/>
  <c r="B928" i="4"/>
  <c r="B927" i="4"/>
  <c r="B926" i="4"/>
  <c r="B925" i="4"/>
  <c r="B922" i="4"/>
  <c r="B921" i="4"/>
  <c r="B920" i="4"/>
  <c r="B919" i="4"/>
  <c r="B918" i="4"/>
  <c r="B917" i="4"/>
  <c r="B916" i="4"/>
  <c r="B915" i="4"/>
  <c r="B914" i="4"/>
  <c r="B913" i="4"/>
  <c r="B912" i="4"/>
  <c r="B911" i="4"/>
  <c r="B908" i="4"/>
  <c r="B907" i="4"/>
  <c r="B906" i="4"/>
  <c r="B905" i="4"/>
  <c r="B904" i="4"/>
  <c r="B903" i="4"/>
  <c r="B902" i="4"/>
  <c r="B901" i="4"/>
  <c r="B900" i="4"/>
  <c r="B899" i="4"/>
  <c r="B898" i="4"/>
  <c r="B897" i="4"/>
  <c r="B894" i="4"/>
  <c r="B893" i="4"/>
  <c r="B892" i="4"/>
  <c r="B891" i="4"/>
  <c r="B890" i="4"/>
  <c r="B889" i="4"/>
  <c r="B888" i="4"/>
  <c r="B887" i="4"/>
  <c r="B886" i="4"/>
  <c r="B885" i="4"/>
  <c r="B884" i="4"/>
  <c r="B883" i="4"/>
  <c r="B880" i="4"/>
  <c r="B879" i="4"/>
  <c r="B878" i="4"/>
  <c r="B877" i="4"/>
  <c r="B876" i="4"/>
  <c r="B875" i="4"/>
  <c r="B874" i="4"/>
  <c r="B873" i="4"/>
  <c r="B872" i="4"/>
  <c r="B871" i="4"/>
  <c r="B870" i="4"/>
  <c r="B869" i="4"/>
  <c r="B866" i="4"/>
  <c r="B865" i="4"/>
  <c r="B864" i="4"/>
  <c r="B863" i="4"/>
  <c r="B862" i="4"/>
  <c r="B861" i="4"/>
  <c r="B860" i="4"/>
  <c r="B859" i="4"/>
  <c r="B858" i="4"/>
  <c r="B857" i="4"/>
  <c r="B856" i="4"/>
  <c r="B855" i="4"/>
  <c r="B852" i="4"/>
  <c r="B851" i="4"/>
  <c r="B850" i="4"/>
  <c r="B849" i="4"/>
  <c r="B848" i="4"/>
  <c r="B847" i="4"/>
  <c r="B846" i="4"/>
  <c r="B845" i="4"/>
  <c r="B844" i="4"/>
  <c r="B843" i="4"/>
  <c r="B842" i="4"/>
  <c r="B841" i="4"/>
  <c r="B838" i="4"/>
  <c r="B837" i="4"/>
  <c r="B836" i="4"/>
  <c r="B835" i="4"/>
  <c r="B834" i="4"/>
  <c r="B833" i="4"/>
  <c r="B832" i="4"/>
  <c r="B831" i="4"/>
  <c r="B830" i="4"/>
  <c r="B829" i="4"/>
  <c r="B828" i="4"/>
  <c r="B827" i="4"/>
  <c r="B824" i="4"/>
  <c r="B823" i="4"/>
  <c r="B822" i="4"/>
  <c r="B821" i="4"/>
  <c r="B820" i="4"/>
  <c r="B819" i="4"/>
  <c r="B818" i="4"/>
  <c r="B817" i="4"/>
  <c r="B816" i="4"/>
  <c r="B815" i="4"/>
  <c r="B814" i="4"/>
  <c r="B813" i="4"/>
  <c r="B810" i="4"/>
  <c r="B809" i="4"/>
  <c r="B808" i="4"/>
  <c r="B807" i="4"/>
  <c r="B806" i="4"/>
  <c r="B805" i="4"/>
  <c r="B804" i="4"/>
  <c r="B803" i="4"/>
  <c r="B802" i="4"/>
  <c r="B801" i="4"/>
  <c r="B800" i="4"/>
  <c r="B799" i="4"/>
  <c r="B796" i="4"/>
  <c r="B795" i="4"/>
  <c r="B794" i="4"/>
  <c r="B793" i="4"/>
  <c r="B792" i="4"/>
  <c r="B791" i="4"/>
  <c r="B790" i="4"/>
  <c r="B789" i="4"/>
  <c r="B788" i="4"/>
  <c r="B787" i="4"/>
  <c r="B786" i="4"/>
  <c r="B785" i="4"/>
  <c r="B782" i="4"/>
  <c r="B781" i="4"/>
  <c r="B780" i="4"/>
  <c r="B779" i="4"/>
  <c r="B778" i="4"/>
  <c r="B777" i="4"/>
  <c r="B776" i="4"/>
  <c r="B775" i="4"/>
  <c r="B774" i="4"/>
  <c r="B773" i="4"/>
  <c r="B772" i="4"/>
  <c r="B771" i="4"/>
  <c r="B768" i="4"/>
  <c r="B767" i="4"/>
  <c r="B766" i="4"/>
  <c r="B765" i="4"/>
  <c r="B764" i="4"/>
  <c r="B763" i="4"/>
  <c r="B762" i="4"/>
  <c r="B761" i="4"/>
  <c r="B760" i="4"/>
  <c r="B759" i="4"/>
  <c r="B758" i="4"/>
  <c r="B757" i="4"/>
  <c r="B754" i="4"/>
  <c r="B753" i="4"/>
  <c r="B752" i="4"/>
  <c r="B751" i="4"/>
  <c r="B750" i="4"/>
  <c r="B749" i="4"/>
  <c r="B748" i="4"/>
  <c r="B747" i="4"/>
  <c r="B746" i="4"/>
  <c r="B745" i="4"/>
  <c r="B744" i="4"/>
  <c r="B743" i="4"/>
  <c r="B740" i="4"/>
  <c r="B739" i="4"/>
  <c r="B738" i="4"/>
  <c r="B737" i="4"/>
  <c r="B736" i="4"/>
  <c r="B735" i="4"/>
  <c r="B734" i="4"/>
  <c r="B733" i="4"/>
  <c r="B732" i="4"/>
  <c r="B731" i="4"/>
  <c r="B730" i="4"/>
  <c r="B729" i="4"/>
  <c r="B726" i="4"/>
  <c r="B725" i="4"/>
  <c r="B724" i="4"/>
  <c r="B723" i="4"/>
  <c r="B722" i="4"/>
  <c r="B721" i="4"/>
  <c r="B720" i="4"/>
  <c r="B719" i="4"/>
  <c r="B718" i="4"/>
  <c r="B717" i="4"/>
  <c r="B716" i="4"/>
  <c r="B715" i="4"/>
  <c r="B712" i="4"/>
  <c r="B711" i="4"/>
  <c r="B710" i="4"/>
  <c r="B709" i="4"/>
  <c r="B708" i="4"/>
  <c r="B707" i="4"/>
  <c r="B706" i="4"/>
  <c r="B705" i="4"/>
  <c r="B704" i="4"/>
  <c r="B703" i="4"/>
  <c r="B702" i="4"/>
  <c r="B701" i="4"/>
  <c r="B698" i="4"/>
  <c r="B697" i="4"/>
  <c r="B696" i="4"/>
  <c r="B695" i="4"/>
  <c r="B694" i="4"/>
  <c r="B693" i="4"/>
  <c r="B692" i="4"/>
  <c r="B691" i="4"/>
  <c r="B690" i="4"/>
  <c r="B689" i="4"/>
  <c r="B688" i="4"/>
  <c r="B687" i="4"/>
  <c r="B684" i="4"/>
  <c r="B683" i="4"/>
  <c r="B682" i="4"/>
  <c r="B681" i="4"/>
  <c r="B680" i="4"/>
  <c r="B679" i="4"/>
  <c r="B678" i="4"/>
  <c r="B677" i="4"/>
  <c r="B676" i="4"/>
  <c r="B675" i="4"/>
  <c r="B674" i="4"/>
  <c r="B673" i="4"/>
  <c r="B670" i="4"/>
  <c r="B669" i="4"/>
  <c r="B668" i="4"/>
  <c r="B667" i="4"/>
  <c r="B666" i="4"/>
  <c r="B665" i="4"/>
  <c r="B664" i="4"/>
  <c r="B663" i="4"/>
  <c r="B662" i="4"/>
  <c r="B661" i="4"/>
  <c r="B660" i="4"/>
  <c r="B659" i="4"/>
  <c r="B656" i="4"/>
  <c r="B655" i="4"/>
  <c r="B654" i="4"/>
  <c r="B653" i="4"/>
  <c r="B652" i="4"/>
  <c r="B651" i="4"/>
  <c r="B650" i="4"/>
  <c r="B649" i="4"/>
  <c r="B648" i="4"/>
  <c r="B647" i="4"/>
  <c r="B646" i="4"/>
  <c r="B645" i="4"/>
  <c r="B642" i="4"/>
  <c r="B641" i="4"/>
  <c r="B640" i="4"/>
  <c r="B639" i="4"/>
  <c r="B638" i="4"/>
  <c r="B637" i="4"/>
  <c r="B636" i="4"/>
  <c r="B635" i="4"/>
  <c r="B634" i="4"/>
  <c r="B633" i="4"/>
  <c r="B632" i="4"/>
  <c r="B631" i="4"/>
  <c r="B628" i="4"/>
  <c r="B627" i="4"/>
  <c r="B626" i="4"/>
  <c r="B625" i="4"/>
  <c r="B624" i="4"/>
  <c r="B623" i="4"/>
  <c r="B622" i="4"/>
  <c r="B621" i="4"/>
  <c r="B620" i="4"/>
  <c r="B619" i="4"/>
  <c r="B618" i="4"/>
  <c r="B599" i="4"/>
  <c r="B598" i="4"/>
  <c r="B597" i="4"/>
  <c r="B596" i="4"/>
  <c r="B595" i="4"/>
  <c r="B594" i="4"/>
  <c r="B593" i="4"/>
  <c r="B592" i="4"/>
  <c r="B591" i="4"/>
  <c r="B590" i="4"/>
  <c r="B589" i="4"/>
  <c r="B586" i="4"/>
  <c r="B585" i="4"/>
  <c r="B584" i="4"/>
  <c r="B583" i="4"/>
  <c r="B582" i="4"/>
  <c r="B581" i="4"/>
  <c r="B580" i="4"/>
  <c r="B579" i="4"/>
  <c r="B578" i="4"/>
  <c r="B577" i="4"/>
  <c r="B576" i="4"/>
  <c r="B575" i="4"/>
  <c r="B572" i="4"/>
  <c r="B571" i="4"/>
  <c r="B570" i="4"/>
  <c r="B569" i="4"/>
  <c r="B568" i="4"/>
  <c r="B567" i="4"/>
  <c r="B566" i="4"/>
  <c r="B565" i="4"/>
  <c r="B564" i="4"/>
  <c r="B563" i="4"/>
  <c r="B562" i="4"/>
  <c r="B561" i="4"/>
  <c r="B558" i="4"/>
  <c r="B557" i="4"/>
  <c r="B556" i="4"/>
  <c r="B555" i="4"/>
  <c r="B554" i="4"/>
  <c r="B553" i="4"/>
  <c r="B552" i="4"/>
  <c r="B551" i="4"/>
  <c r="B550" i="4"/>
  <c r="B549" i="4"/>
  <c r="B548" i="4"/>
  <c r="B547" i="4"/>
  <c r="B544" i="4"/>
  <c r="B543" i="4"/>
  <c r="B542" i="4"/>
  <c r="B541" i="4"/>
  <c r="B540" i="4"/>
  <c r="B539" i="4"/>
  <c r="B538" i="4"/>
  <c r="B537" i="4"/>
  <c r="B536" i="4"/>
  <c r="B535" i="4"/>
  <c r="B534" i="4"/>
  <c r="B533" i="4"/>
  <c r="B530" i="4"/>
  <c r="B529" i="4"/>
  <c r="B528" i="4"/>
  <c r="B527" i="4"/>
  <c r="B526" i="4"/>
  <c r="B525" i="4"/>
  <c r="B524" i="4"/>
  <c r="B523" i="4"/>
  <c r="B522" i="4"/>
  <c r="B521" i="4"/>
  <c r="B520" i="4"/>
  <c r="B519" i="4"/>
  <c r="B516" i="4"/>
  <c r="B515" i="4"/>
  <c r="B514" i="4"/>
  <c r="B513" i="4"/>
  <c r="B512" i="4"/>
  <c r="B511" i="4"/>
  <c r="B510" i="4"/>
  <c r="B509" i="4"/>
  <c r="B508" i="4"/>
  <c r="B507" i="4"/>
  <c r="B506" i="4"/>
  <c r="B505" i="4"/>
  <c r="B502" i="4"/>
  <c r="B501" i="4"/>
  <c r="B500" i="4"/>
  <c r="B499" i="4"/>
  <c r="B498" i="4"/>
  <c r="B497" i="4"/>
  <c r="B496" i="4"/>
  <c r="B495" i="4"/>
  <c r="B494" i="4"/>
  <c r="B493" i="4"/>
  <c r="B492" i="4"/>
  <c r="B491" i="4"/>
  <c r="B488" i="4"/>
  <c r="B487" i="4"/>
  <c r="B486" i="4"/>
  <c r="B485" i="4"/>
  <c r="B484" i="4"/>
  <c r="B483" i="4"/>
  <c r="B482" i="4"/>
  <c r="B481" i="4"/>
  <c r="B480" i="4"/>
  <c r="B479" i="4"/>
  <c r="B478" i="4"/>
  <c r="B477" i="4"/>
  <c r="B474" i="4"/>
  <c r="B473" i="4"/>
  <c r="B472" i="4"/>
  <c r="B471" i="4"/>
  <c r="B470" i="4"/>
  <c r="B469" i="4"/>
  <c r="B468" i="4"/>
  <c r="B467" i="4"/>
  <c r="B466" i="4"/>
  <c r="B465" i="4"/>
  <c r="B464" i="4"/>
  <c r="B463" i="4"/>
  <c r="B460" i="4"/>
  <c r="B459" i="4"/>
  <c r="B458" i="4"/>
  <c r="B457" i="4"/>
  <c r="B456" i="4"/>
  <c r="B455" i="4"/>
  <c r="B454" i="4"/>
  <c r="B453" i="4"/>
  <c r="B452" i="4"/>
  <c r="B451" i="4"/>
  <c r="B450" i="4"/>
  <c r="B449" i="4"/>
  <c r="B446" i="4"/>
  <c r="B445" i="4"/>
  <c r="B444" i="4"/>
  <c r="B443" i="4"/>
  <c r="B442" i="4"/>
  <c r="B441" i="4"/>
  <c r="B440" i="4"/>
  <c r="B439" i="4"/>
  <c r="B438" i="4"/>
  <c r="B437" i="4"/>
  <c r="B436" i="4"/>
  <c r="B435" i="4"/>
  <c r="B432" i="4"/>
  <c r="B431" i="4"/>
  <c r="B430" i="4"/>
  <c r="B429" i="4"/>
  <c r="B428" i="4"/>
  <c r="B427" i="4"/>
  <c r="B426" i="4"/>
  <c r="B425" i="4"/>
  <c r="B424" i="4"/>
  <c r="B423" i="4"/>
  <c r="B422" i="4"/>
  <c r="B421" i="4"/>
  <c r="B418" i="4"/>
  <c r="B417" i="4"/>
  <c r="B416" i="4"/>
  <c r="B415" i="4"/>
  <c r="B414" i="4"/>
  <c r="B413" i="4"/>
  <c r="B412" i="4"/>
  <c r="B411" i="4"/>
  <c r="B410" i="4"/>
  <c r="B409" i="4"/>
  <c r="B408" i="4"/>
  <c r="B407" i="4"/>
  <c r="B404" i="4"/>
  <c r="B403" i="4"/>
  <c r="B402" i="4"/>
  <c r="B401" i="4"/>
  <c r="B400" i="4"/>
  <c r="B399" i="4"/>
  <c r="B398" i="4"/>
  <c r="B397" i="4"/>
  <c r="B396" i="4"/>
  <c r="B395" i="4"/>
  <c r="B394" i="4"/>
  <c r="B393" i="4"/>
  <c r="B390" i="4"/>
  <c r="B389" i="4"/>
  <c r="B388" i="4"/>
  <c r="B387" i="4"/>
  <c r="B386" i="4"/>
  <c r="B385" i="4"/>
  <c r="B384" i="4"/>
  <c r="B383" i="4"/>
  <c r="B382" i="4"/>
  <c r="B381" i="4"/>
  <c r="B380" i="4"/>
  <c r="B379" i="4"/>
  <c r="B376" i="4"/>
  <c r="B375" i="4"/>
  <c r="B374" i="4"/>
  <c r="B373" i="4"/>
  <c r="B372" i="4"/>
  <c r="B371" i="4"/>
  <c r="B370" i="4"/>
  <c r="B369" i="4"/>
  <c r="B368" i="4"/>
  <c r="B367" i="4"/>
  <c r="B366" i="4"/>
  <c r="B365" i="4"/>
  <c r="B362" i="4"/>
  <c r="B361" i="4"/>
  <c r="B360" i="4"/>
  <c r="B359" i="4"/>
  <c r="B358" i="4"/>
  <c r="B357" i="4"/>
  <c r="B356" i="4"/>
  <c r="B355" i="4"/>
  <c r="B354" i="4"/>
  <c r="B353" i="4"/>
  <c r="B352" i="4"/>
  <c r="B351" i="4"/>
  <c r="B348" i="4"/>
  <c r="B319" i="4"/>
  <c r="B318" i="4"/>
  <c r="B317" i="4"/>
  <c r="B316" i="4"/>
  <c r="B315" i="4"/>
  <c r="B314" i="4"/>
  <c r="B313" i="4"/>
  <c r="B312" i="4"/>
  <c r="B311" i="4"/>
  <c r="B310" i="4"/>
  <c r="B309" i="4"/>
  <c r="B306" i="4"/>
  <c r="B305" i="4"/>
  <c r="B304" i="4"/>
  <c r="B303" i="4"/>
  <c r="B302" i="4"/>
  <c r="B301" i="4"/>
  <c r="B300" i="4"/>
  <c r="B299" i="4"/>
  <c r="B298" i="4"/>
  <c r="B297" i="4"/>
  <c r="B296" i="4"/>
  <c r="B295" i="4"/>
  <c r="B292" i="4"/>
  <c r="B291" i="4"/>
  <c r="B290" i="4"/>
  <c r="B289" i="4"/>
  <c r="B288" i="4"/>
  <c r="B287" i="4"/>
  <c r="B286" i="4"/>
  <c r="B285" i="4"/>
  <c r="B284" i="4"/>
  <c r="B283" i="4"/>
  <c r="B282" i="4"/>
  <c r="B281" i="4"/>
  <c r="B278" i="4"/>
  <c r="B277" i="4"/>
  <c r="B276" i="4"/>
  <c r="B275" i="4"/>
  <c r="B274" i="4"/>
  <c r="B273" i="4"/>
  <c r="B272" i="4"/>
  <c r="B271" i="4"/>
  <c r="B270" i="4"/>
  <c r="B269" i="4"/>
  <c r="B268" i="4"/>
  <c r="B267" i="4"/>
  <c r="B264" i="4"/>
  <c r="B263" i="4"/>
  <c r="B262" i="4"/>
  <c r="B261" i="4"/>
  <c r="B260" i="4"/>
  <c r="B259" i="4"/>
  <c r="B258" i="4"/>
  <c r="B257" i="4"/>
  <c r="B256" i="4"/>
  <c r="B255" i="4"/>
  <c r="B254" i="4"/>
  <c r="B253" i="4"/>
  <c r="B250" i="4"/>
  <c r="B249" i="4"/>
  <c r="B248" i="4"/>
  <c r="B247" i="4"/>
  <c r="B246" i="4"/>
  <c r="B245" i="4"/>
  <c r="B244" i="4"/>
  <c r="B243" i="4"/>
  <c r="B242" i="4"/>
  <c r="B241" i="4"/>
  <c r="B240" i="4"/>
  <c r="B239" i="4"/>
  <c r="B236" i="4"/>
  <c r="B235" i="4"/>
  <c r="B234" i="4"/>
  <c r="B233" i="4"/>
  <c r="B232" i="4"/>
  <c r="B231" i="4"/>
  <c r="B230" i="4"/>
  <c r="B229" i="4"/>
  <c r="B228" i="4"/>
  <c r="B227" i="4"/>
  <c r="B226" i="4"/>
  <c r="B225" i="4"/>
  <c r="B222" i="4"/>
  <c r="B221" i="4"/>
  <c r="B220" i="4"/>
  <c r="B219" i="4"/>
  <c r="B218" i="4"/>
  <c r="B217" i="4"/>
  <c r="B216" i="4"/>
  <c r="B215" i="4"/>
  <c r="B214" i="4"/>
  <c r="B213" i="4"/>
  <c r="B212" i="4"/>
  <c r="B211" i="4"/>
  <c r="B208" i="4"/>
  <c r="B207" i="4"/>
  <c r="B206" i="4"/>
  <c r="B205" i="4"/>
  <c r="B204" i="4"/>
  <c r="B203" i="4"/>
  <c r="B202" i="4"/>
  <c r="B201" i="4"/>
  <c r="B200" i="4"/>
  <c r="B199" i="4"/>
  <c r="B198" i="4"/>
  <c r="B197" i="4"/>
  <c r="B194" i="4"/>
  <c r="B193" i="4"/>
  <c r="B192" i="4"/>
  <c r="B191" i="4"/>
  <c r="B190" i="4"/>
  <c r="B189" i="4"/>
  <c r="B188" i="4"/>
  <c r="B187" i="4"/>
  <c r="B186" i="4"/>
  <c r="B185" i="4"/>
  <c r="B184" i="4"/>
  <c r="B183" i="4"/>
  <c r="B180" i="4"/>
  <c r="B179" i="4"/>
  <c r="B178" i="4"/>
  <c r="B177" i="4"/>
  <c r="B176" i="4"/>
  <c r="B175" i="4"/>
  <c r="B174" i="4"/>
  <c r="B173" i="4"/>
  <c r="B172" i="4"/>
  <c r="B171" i="4"/>
  <c r="B170" i="4"/>
  <c r="B169" i="4"/>
  <c r="B166" i="4"/>
  <c r="B165" i="4"/>
  <c r="B164" i="4"/>
  <c r="B163" i="4"/>
  <c r="B162" i="4"/>
  <c r="B161" i="4"/>
  <c r="B160" i="4"/>
  <c r="B159" i="4"/>
  <c r="B158" i="4"/>
  <c r="B157" i="4"/>
  <c r="B156" i="4"/>
  <c r="B155" i="4"/>
  <c r="B152" i="4"/>
  <c r="B151" i="4"/>
  <c r="B150" i="4"/>
  <c r="B149" i="4"/>
  <c r="B148" i="4"/>
  <c r="B147" i="4"/>
  <c r="B146" i="4"/>
  <c r="B145" i="4"/>
  <c r="B144" i="4"/>
  <c r="B143" i="4"/>
  <c r="B142" i="4"/>
  <c r="B141" i="4"/>
  <c r="B138" i="4"/>
  <c r="B137" i="4"/>
  <c r="B136" i="4"/>
  <c r="B135" i="4"/>
  <c r="B134" i="4"/>
  <c r="B133" i="4"/>
  <c r="B132" i="4"/>
  <c r="B131" i="4"/>
  <c r="B130" i="4"/>
  <c r="B129" i="4"/>
  <c r="B128" i="4"/>
  <c r="B127" i="4"/>
  <c r="B124" i="4"/>
  <c r="B123" i="4"/>
  <c r="B122" i="4"/>
  <c r="B121" i="4"/>
  <c r="B120" i="4"/>
  <c r="B119" i="4"/>
  <c r="B118" i="4"/>
  <c r="B117" i="4"/>
  <c r="B116" i="4"/>
  <c r="B115" i="4"/>
  <c r="B114" i="4"/>
  <c r="B113" i="4"/>
  <c r="B110" i="4"/>
  <c r="B109" i="4"/>
  <c r="B108" i="4"/>
  <c r="B107" i="4"/>
  <c r="B106" i="4"/>
  <c r="B105" i="4"/>
  <c r="B104" i="4"/>
  <c r="B103" i="4"/>
  <c r="B102" i="4"/>
  <c r="B101" i="4"/>
  <c r="B100" i="4"/>
  <c r="B99" i="4"/>
  <c r="B96" i="4"/>
  <c r="B95" i="4"/>
  <c r="B94" i="4"/>
  <c r="B93" i="4"/>
  <c r="B92" i="4"/>
  <c r="B91" i="4"/>
  <c r="B90" i="4"/>
  <c r="B89" i="4"/>
  <c r="B88" i="4"/>
  <c r="B87" i="4"/>
  <c r="B86" i="4"/>
  <c r="B85" i="4"/>
  <c r="B82" i="4"/>
  <c r="B81" i="4"/>
  <c r="B80" i="4"/>
  <c r="B79" i="4"/>
  <c r="B78" i="4"/>
  <c r="B77" i="4"/>
  <c r="B76" i="4"/>
  <c r="B75" i="4"/>
  <c r="B74" i="4"/>
  <c r="B73" i="4"/>
  <c r="B68" i="4"/>
  <c r="B67" i="4"/>
  <c r="B66" i="4"/>
  <c r="B65" i="4"/>
  <c r="B64" i="4"/>
  <c r="B63" i="4"/>
  <c r="B62" i="4"/>
  <c r="B61" i="4"/>
  <c r="B60" i="4"/>
  <c r="B59" i="4"/>
  <c r="B58" i="4"/>
  <c r="B57" i="4"/>
  <c r="B54" i="4"/>
  <c r="B53" i="4"/>
  <c r="B52" i="4"/>
  <c r="B51" i="4"/>
  <c r="B50" i="4"/>
  <c r="B49" i="4"/>
  <c r="B48" i="4"/>
  <c r="B47" i="4"/>
  <c r="B46" i="4"/>
  <c r="B45" i="4"/>
  <c r="B44" i="4"/>
  <c r="B43" i="4"/>
  <c r="B40" i="4"/>
  <c r="B39" i="4"/>
  <c r="B38" i="4"/>
  <c r="B37" i="4"/>
  <c r="B36" i="4"/>
  <c r="B35" i="4"/>
  <c r="B34" i="4"/>
  <c r="B33" i="4"/>
  <c r="B32" i="4"/>
  <c r="B31" i="4"/>
  <c r="B30" i="4"/>
  <c r="B29" i="4"/>
  <c r="B26" i="4"/>
  <c r="B25" i="4"/>
  <c r="B24" i="4"/>
  <c r="B23" i="4"/>
  <c r="B22" i="4"/>
  <c r="B21" i="4"/>
  <c r="B20" i="4"/>
  <c r="B19" i="4"/>
  <c r="B18" i="4"/>
  <c r="B17" i="4"/>
  <c r="B16" i="4"/>
  <c r="B617" i="4" l="1"/>
  <c r="J12" i="4"/>
  <c r="B12" i="4" s="1"/>
  <c r="B15" i="4"/>
  <c r="B614" i="4"/>
</calcChain>
</file>

<file path=xl/comments1.xml><?xml version="1.0" encoding="utf-8"?>
<comments xmlns="http://schemas.openxmlformats.org/spreadsheetml/2006/main">
  <authors>
    <author>Maia Gotiashvili</author>
    <author>Darejan Iakobishvili</author>
  </authors>
  <commentList>
    <comment ref="J4" authorId="0">
      <text>
        <r>
          <rPr>
            <b/>
            <sz val="9"/>
            <color indexed="81"/>
            <rFont val="Tahoma"/>
            <charset val="1"/>
          </rPr>
          <t>Maia Gotiashvili:</t>
        </r>
        <r>
          <rPr>
            <sz val="9"/>
            <color indexed="81"/>
            <rFont val="Tahoma"/>
            <charset val="1"/>
          </rPr>
          <t xml:space="preserve">
საკუთარი სახსრები</t>
        </r>
      </text>
    </comment>
    <comment ref="I348" authorId="1">
      <text>
        <r>
          <rPr>
            <b/>
            <sz val="9"/>
            <color indexed="81"/>
            <rFont val="Tahoma"/>
            <family val="2"/>
          </rPr>
          <t>Darejan Iakobishvili:</t>
        </r>
        <r>
          <rPr>
            <sz val="9"/>
            <color indexed="81"/>
            <rFont val="Tahoma"/>
            <family val="2"/>
          </rPr>
          <t xml:space="preserve">
ჭერში შეგვიძლია მაღალმთიანებისთვის დავამათოთ სხვაობა</t>
        </r>
      </text>
    </comment>
    <comment ref="K381" authorId="1">
      <text>
        <r>
          <rPr>
            <b/>
            <sz val="9"/>
            <color indexed="81"/>
            <rFont val="Tahoma"/>
            <family val="2"/>
          </rPr>
          <t>Darejan Iakobishvili:</t>
        </r>
        <r>
          <rPr>
            <sz val="9"/>
            <color indexed="81"/>
            <rFont val="Tahoma"/>
            <family val="2"/>
          </rPr>
          <t xml:space="preserve">
შტატგარეშეების თანხა უნდა გამოვყოთ</t>
        </r>
      </text>
    </comment>
    <comment ref="I614" authorId="1">
      <text>
        <r>
          <rPr>
            <b/>
            <sz val="9"/>
            <color indexed="81"/>
            <rFont val="Tahoma"/>
            <family val="2"/>
          </rPr>
          <t>Darejan Iakobishvili:</t>
        </r>
        <r>
          <rPr>
            <sz val="9"/>
            <color indexed="81"/>
            <rFont val="Tahoma"/>
            <family val="2"/>
          </rPr>
          <t xml:space="preserve">
ჭერში შეიძლება საყოველთაოს დავამატოთ სხვაობა</t>
        </r>
      </text>
    </comment>
    <comment ref="K1090" authorId="1">
      <text>
        <r>
          <rPr>
            <b/>
            <sz val="9"/>
            <color indexed="81"/>
            <rFont val="Tahoma"/>
            <family val="2"/>
          </rPr>
          <t xml:space="preserve">Darejan Iakobishvili: რატო მცირდება ვიკითხოთ
</t>
        </r>
      </text>
    </comment>
    <comment ref="J1146" authorId="0">
      <text>
        <r>
          <rPr>
            <b/>
            <sz val="9"/>
            <color indexed="81"/>
            <rFont val="Tahoma"/>
            <charset val="1"/>
          </rPr>
          <t>Maia Gotiashvili:</t>
        </r>
        <r>
          <rPr>
            <sz val="9"/>
            <color indexed="81"/>
            <rFont val="Tahoma"/>
            <charset val="1"/>
          </rPr>
          <t xml:space="preserve">
4.2 მლნ. გათვალისწინებულია ექიმების ხელფასის მატება
</t>
        </r>
      </text>
    </comment>
    <comment ref="C1216" authorId="1">
      <text>
        <r>
          <rPr>
            <b/>
            <sz val="9"/>
            <color indexed="81"/>
            <rFont val="Tahoma"/>
            <family val="2"/>
          </rPr>
          <t>Darejan Iakobishvil კოდი ხომ არ გადავაკეთოთ რიგითობის მიხედვით???</t>
        </r>
      </text>
    </comment>
    <comment ref="I1244" authorId="1">
      <text>
        <r>
          <rPr>
            <b/>
            <sz val="9"/>
            <color indexed="81"/>
            <rFont val="Tahoma"/>
            <family val="2"/>
          </rPr>
          <t>Darejan Iakobishvili:</t>
        </r>
        <r>
          <rPr>
            <sz val="9"/>
            <color indexed="81"/>
            <rFont val="Tahoma"/>
            <family val="2"/>
          </rPr>
          <t xml:space="preserve">
ჭერის ფარგლებში შეიძლება სხვაობის დამატება
</t>
        </r>
      </text>
    </comment>
  </commentList>
</comments>
</file>

<file path=xl/sharedStrings.xml><?xml version="1.0" encoding="utf-8"?>
<sst xmlns="http://schemas.openxmlformats.org/spreadsheetml/2006/main" count="2558" uniqueCount="271">
  <si>
    <t>მძიმე და ღრმა გონებრივი განვითარების შეფერხების მქონე  ბავშვთა ბინაზე მოვლის ქვეპროგრამა</t>
  </si>
  <si>
    <t>35 02 03 14</t>
  </si>
  <si>
    <t>35 05 04</t>
  </si>
  <si>
    <t>35 05 03</t>
  </si>
  <si>
    <t>35 05 02</t>
  </si>
  <si>
    <t>35 05 01</t>
  </si>
  <si>
    <t>შრომისა და დასაქმების სისტემის რეფორმების პროგრამა</t>
  </si>
  <si>
    <t>35 05</t>
  </si>
  <si>
    <t>ვალდებულებების კლება</t>
  </si>
  <si>
    <t>ფინანსური აქტივების ზრდა</t>
  </si>
  <si>
    <t>არაფინანსური აქტივების ზრდა</t>
  </si>
  <si>
    <r>
      <rPr>
        <sz val="10"/>
        <color rgb="FF000000"/>
        <rFont val="Sylfaen"/>
        <family val="1"/>
      </rPr>
      <t>სხვა ხარჯები</t>
    </r>
  </si>
  <si>
    <r>
      <rPr>
        <sz val="10"/>
        <color rgb="FF000000"/>
        <rFont val="Sylfaen"/>
        <family val="1"/>
      </rPr>
      <t>სოციალური უზრუნველყოფა</t>
    </r>
  </si>
  <si>
    <r>
      <rPr>
        <sz val="10"/>
        <color rgb="FF000000"/>
        <rFont val="Sylfaen"/>
        <family val="1"/>
      </rPr>
      <t>გრანტები</t>
    </r>
  </si>
  <si>
    <r>
      <rPr>
        <sz val="10"/>
        <color rgb="FF000000"/>
        <rFont val="Sylfaen"/>
        <family val="1"/>
      </rPr>
      <t>სუბსიდიები</t>
    </r>
  </si>
  <si>
    <r>
      <rPr>
        <sz val="10"/>
        <color rgb="FF000000"/>
        <rFont val="Sylfaen"/>
        <family val="1"/>
      </rPr>
      <t>პროცენტი</t>
    </r>
  </si>
  <si>
    <r>
      <rPr>
        <sz val="10"/>
        <color rgb="FF000000"/>
        <rFont val="Sylfaen"/>
        <family val="1"/>
      </rPr>
      <t>საქონელი და მომსახურება</t>
    </r>
  </si>
  <si>
    <r>
      <rPr>
        <sz val="10"/>
        <color rgb="FF000000"/>
        <rFont val="Sylfaen"/>
        <family val="1"/>
      </rPr>
      <t>შრომის ანაზღაურება</t>
    </r>
  </si>
  <si>
    <t>ხარჯები</t>
  </si>
  <si>
    <t>შტატგარეშე მომუშავეთა რიცხოვნობა</t>
  </si>
  <si>
    <t>შტატით გათვალისწინებული მომუშავეთა რიცხოვნობა</t>
  </si>
  <si>
    <t xml:space="preserve">სამედიცინო დაწესებულებათა რეაბილიტაცია და აღჭურვა </t>
  </si>
  <si>
    <t>35 04</t>
  </si>
  <si>
    <t>დიპლომისშემდგომი სამედიცინო განათლება</t>
  </si>
  <si>
    <t>35 03 04</t>
  </si>
  <si>
    <t>სამხედრო ძალებში გასაწვევ მოქალაქეთა სამედიცინო შემოწმება</t>
  </si>
  <si>
    <t>35 03 03 10</t>
  </si>
  <si>
    <t>რეფერალური მომსახურება</t>
  </si>
  <si>
    <t>35 03 03 09</t>
  </si>
  <si>
    <t>სოფლის ექიმი</t>
  </si>
  <si>
    <t>35 03 03 08</t>
  </si>
  <si>
    <t>სასწრაფო გადაუდებელი დახმარება და სამედიცინო ტრანსპორტირება</t>
  </si>
  <si>
    <t>35 03 03 07</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</si>
  <si>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</si>
  <si>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35 03 03 06</t>
  </si>
  <si>
    <t>ინკურაბელურ პაციენტთა პალიატიური მზრუნველობა</t>
  </si>
  <si>
    <t>35 03 03 05</t>
  </si>
  <si>
    <t>დიალიზი და თირკმლის ტრანსპლანტაცია</t>
  </si>
  <si>
    <t>35 03 03 04</t>
  </si>
  <si>
    <t>ბავშვთა ონკოჰემატოლოგიური მომსახურება</t>
  </si>
  <si>
    <t>35 03 03 03</t>
  </si>
  <si>
    <t>დიაბეტის მართვა</t>
  </si>
  <si>
    <t>35 03 03 02</t>
  </si>
  <si>
    <t>ფსიქიკური ჯანმრთელობა</t>
  </si>
  <si>
    <t>35 03 03 01</t>
  </si>
  <si>
    <t>მოსახლეობისათვის სამედიცინო მომსახურების მიწოდება პრიორიტეტულ სფეროებში</t>
  </si>
  <si>
    <t>35 03 03</t>
  </si>
  <si>
    <t>C ჰეპატიტის მართვა</t>
  </si>
  <si>
    <t>35 03 02 12</t>
  </si>
  <si>
    <t>ჯანმრთელობის ხელშეწყობის პროგრამა</t>
  </si>
  <si>
    <t>35 03 02 11</t>
  </si>
  <si>
    <t>35 03 02 10</t>
  </si>
  <si>
    <t>დედათა და ბავშვთა ჯანმრთელობა</t>
  </si>
  <si>
    <t>35 03 02 09</t>
  </si>
  <si>
    <t>აივ ინფექცია/შიდსი</t>
  </si>
  <si>
    <t>35 03 02 08</t>
  </si>
  <si>
    <t>ტუბერკულოზის მართვა</t>
  </si>
  <si>
    <t>35 03 02 07</t>
  </si>
  <si>
    <t>ინფექციური დაავადებების მართვა</t>
  </si>
  <si>
    <t>35 03 02 06</t>
  </si>
  <si>
    <t>პროფესიულ დაავადებათა პრევენცია</t>
  </si>
  <si>
    <t>35 03 02 05</t>
  </si>
  <si>
    <t>უსაფრთხო სისხლი</t>
  </si>
  <si>
    <t>35 03 02 04</t>
  </si>
  <si>
    <t>35 03 02 03</t>
  </si>
  <si>
    <t>იმუნიზაცია</t>
  </si>
  <si>
    <t>დაავადებათა ადრეული გამოვლენა და სკრინინგი</t>
  </si>
  <si>
    <t>35 03 02 01</t>
  </si>
  <si>
    <t>საზოგადოებრივი ჯანმრთელობის დაცვა</t>
  </si>
  <si>
    <t>35 03 02</t>
  </si>
  <si>
    <t>მოსახლეობის საყოველთაო ჯანმრთელობის დაცვა</t>
  </si>
  <si>
    <t>35 03 01</t>
  </si>
  <si>
    <t>35 03</t>
  </si>
  <si>
    <t>კრიზისულ მდგომარეობაში მყოფი ბავშვიანი ოჯახების გადაუდებელი დახმარების ქვეპროგრამა</t>
  </si>
  <si>
    <t>35 02 03 13</t>
  </si>
  <si>
    <t>დედათა და ბავშვთა თავშესაფრით უზრუნველყოფის ქვეპროგრამა</t>
  </si>
  <si>
    <t>35 02 03 12</t>
  </si>
  <si>
    <t>მცირე საოჯახო ტიპის სახლების ქვეპროგრამა</t>
  </si>
  <si>
    <t>35 02 03 11</t>
  </si>
  <si>
    <t>მინდობით აღზრდის ქვეპროგრამა</t>
  </si>
  <si>
    <t>35 02 03 10</t>
  </si>
  <si>
    <t>დამხმარე საშუალებებით უზრუნველყოფის ქვეპროგრამა</t>
  </si>
  <si>
    <t>35 02 03 09</t>
  </si>
  <si>
    <t>ყრუთა კომუნიკაციის ხელშეწყობის ქვეპროგრამა</t>
  </si>
  <si>
    <t>35 02 03 08</t>
  </si>
  <si>
    <t>ბავშვთა ადრეული განვითარების ქვეპროგრამა</t>
  </si>
  <si>
    <t>35 02 03 07</t>
  </si>
  <si>
    <t>ომის მონაწილეთა რეაბილიტაციის ხელშეწყობის ქვეპროგრამა</t>
  </si>
  <si>
    <t>35 02 03 06</t>
  </si>
  <si>
    <t>ბავშვთა რეაბილიტაციის/აბილიტაციის ქვეპროგრამა</t>
  </si>
  <si>
    <t>35 02 03 05</t>
  </si>
  <si>
    <t xml:space="preserve"> სათემო ორგანიზაციების ქვეპროგრამა</t>
  </si>
  <si>
    <t>35 02 03 04</t>
  </si>
  <si>
    <t>მიუსაფარ ბავშვთა თავშესაფრით უზრუნველყოფის ქვეპროგრამა</t>
  </si>
  <si>
    <t>35 02 03 03</t>
  </si>
  <si>
    <t>დღის ცენტრების ქვეპროგრამა</t>
  </si>
  <si>
    <t>35 02 03 02</t>
  </si>
  <si>
    <t>35 02 03 01</t>
  </si>
  <si>
    <t>სოციალური რეაბილიტაცია და ბავშვზე ზრუნვა</t>
  </si>
  <si>
    <t>35 02 03</t>
  </si>
  <si>
    <t>35 02 02</t>
  </si>
  <si>
    <t>35 02 01</t>
  </si>
  <si>
    <t>35 02</t>
  </si>
  <si>
    <t/>
  </si>
  <si>
    <t>სასწრაფო სამედიცინო დახმარების მართვის პროგრამა</t>
  </si>
  <si>
    <t>35 01 06</t>
  </si>
  <si>
    <t>სახელმწიფო ზრუნვის, ადამიანით ვაჭრობის (ტრეფიკინგის) მსხვერპლთა დაცვა და დახმარების პროგრამა</t>
  </si>
  <si>
    <t>35 01 05</t>
  </si>
  <si>
    <t>სსიპ - სოციალური მომსახურების სააგენტოს აჭარის ა.რ. ფილიალი</t>
  </si>
  <si>
    <t>35 01 04 11</t>
  </si>
  <si>
    <t>სსიპ - სოციალური მომსახურების სააგენტოს რაჭა-ლეჩხუმისა და ქვემო სვანეთის სამხარეო ცენტრი</t>
  </si>
  <si>
    <t>35 01 04 10</t>
  </si>
  <si>
    <t>სსიპ - სოციალური მომსახურების სააგენტოს გურიის სამხარეო ცენტრი</t>
  </si>
  <si>
    <t>35 01 04 09</t>
  </si>
  <si>
    <t>სსიპ - სოციალური მომსახურების სააგენტოს მცხეთა-მთიანეთის სამხარეო ცენტრი</t>
  </si>
  <si>
    <t>35 01 04 08</t>
  </si>
  <si>
    <t>სსიპ - სოციალური მომსახურების სააგენტოს სამცხე-ჯავახეთის სამხარეო ცენტრი</t>
  </si>
  <si>
    <t>35 01 04 07</t>
  </si>
  <si>
    <t>სსიპ - სოციალური მომსახურების სააგენტოს სამეგრელო-ზემო სვანეთის სამხარეო ცენტრი</t>
  </si>
  <si>
    <t>35 01 04 06</t>
  </si>
  <si>
    <t>სსიპ - სოციალური მომსახურების სააგენტოს შიდა ქართლის სამხარეო ცენტრი</t>
  </si>
  <si>
    <t>35 01 04 05</t>
  </si>
  <si>
    <t>სსიპ - სოციალური მომსახურების სააგენტოს ქვემო  ქართლის სამხარეო ცენტრი</t>
  </si>
  <si>
    <t>35 01 04 04</t>
  </si>
  <si>
    <t>სსიპ - სოციალური მომსახურების სააგენტოს კახეთის სამხარეო ცენტრი</t>
  </si>
  <si>
    <t>35 01 04 03</t>
  </si>
  <si>
    <t>სსიპ - სოციალური მომსახურების სააგენტოს იმერეთის სამხარეო ცენტრი</t>
  </si>
  <si>
    <t>35 01 04 02</t>
  </si>
  <si>
    <t>სსიპ - სოციალური მომსახურების სააგენტო (აპარატი)</t>
  </si>
  <si>
    <t>35 01 04 01</t>
  </si>
  <si>
    <t>სოციალური და ჯანმრთელობის დაცვის პროგრამების მართვა</t>
  </si>
  <si>
    <t>35 01 04</t>
  </si>
  <si>
    <t>დაავადებათა კონტროლისა და ეპიდემიოლოგიური უსაფრთხოების პროგრამის მართვა</t>
  </si>
  <si>
    <t>35 01 03</t>
  </si>
  <si>
    <t>სამკურნალო საშუალებების ხარისხის სახელმწიფო კონტროლი</t>
  </si>
  <si>
    <t>35 01 02 03</t>
  </si>
  <si>
    <t>სამედიცინო-სოციალური ექსპერტიზა და კონტროლი</t>
  </si>
  <si>
    <t>35 01 02 02</t>
  </si>
  <si>
    <t xml:space="preserve">სამედიცინო საქმიანობის რეგულირების პროგრამა </t>
  </si>
  <si>
    <t>35 01 02 01</t>
  </si>
  <si>
    <t>სამედიცინო საქმიანობის რეგულირების პროგრამა</t>
  </si>
  <si>
    <t>35 01 02</t>
  </si>
  <si>
    <t>შრომის, ჯანმრთელობისა და სოციალური დაცვის სფეროში პოლიტიკის შემუშავება და მართვა</t>
  </si>
  <si>
    <t>35 01 01</t>
  </si>
  <si>
    <t>შრომის, ჯანმრთელობისა და სოციალური დაცვის პროგრამების მართვა</t>
  </si>
  <si>
    <t>35 01</t>
  </si>
  <si>
    <t>საქართველოს შრომის, ჯანმრთელობისა და სოციალური დაცვის სამინისტრო</t>
  </si>
  <si>
    <t>35 00</t>
  </si>
  <si>
    <t>დ ა ს ა ხ ე ლ ე ბ ა</t>
  </si>
  <si>
    <t>პროგრამული კოდი</t>
  </si>
  <si>
    <t>2015 წლის საკასო</t>
  </si>
  <si>
    <t>2016 წლის დამტკიცებული ბიუჯეტი</t>
  </si>
  <si>
    <t>2016 წლის დაზუსტებული ბიუჯეტი</t>
  </si>
  <si>
    <t>საქართველოს შრომის, ჯანმრთელობისა და სოციალური დაცვის სამინისტროს 2017 წლის ბიუჯეტის პროექტი (საბიუჯეტო სახსრები)</t>
  </si>
  <si>
    <t>სხვაობა</t>
  </si>
  <si>
    <t xml:space="preserve">2016 წლის საკასო </t>
  </si>
  <si>
    <t>საქონელი და მომსახურება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</si>
  <si>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</si>
  <si>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</si>
  <si>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</si>
  <si>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</si>
  <si>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მოსახლეობის ჯანმრთელობის დაცვა</t>
  </si>
  <si>
    <t>35 03 02 02</t>
  </si>
  <si>
    <t>ეპიდზედამხედველობა</t>
  </si>
  <si>
    <t>35 03 02 06 01</t>
  </si>
  <si>
    <t>35 03 02 06 02</t>
  </si>
  <si>
    <t>ინფექციური დაავადებების მართვა (საქართველოს შრომის, ჯანმრთელობისა და სოციალური დაცვის სამინისტროს ცენტრალური აპარატი)</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</si>
  <si>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</si>
  <si>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</si>
  <si>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</si>
  <si>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</si>
  <si>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</si>
  <si>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აივ ინფექცია/შიდსის მართვა</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</si>
  <si>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</si>
  <si>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</si>
  <si>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</si>
  <si>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</si>
  <si>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</si>
  <si>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</si>
  <si>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</si>
  <si>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</si>
  <si>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ნარკომანიით დაავადებულ პაციენტთა მკურნალობა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</si>
  <si>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</si>
  <si>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</si>
  <si>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</si>
  <si>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35 03 03 04 01</t>
  </si>
  <si>
    <t>35 03 03 04 02</t>
  </si>
  <si>
    <t>დიალიზი და თირკმლის ტრანსპლანტაცია (საქართველოს შრომის ჯანმრთელობისა და სოციალური დაცვის სამინისტროს ცენტრალური აპარატი)</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</si>
  <si>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</si>
  <si>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</si>
  <si>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</si>
  <si>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</si>
  <si>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35 03 07</t>
  </si>
  <si>
    <t>ტუბერკულოზთან ბრძოლის რეგიონალური პროგრამა (II ფაზა) (KfW)</t>
  </si>
  <si>
    <t>შრომის ბაზრის ანალიზის, ინფორმაციული სისტემის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</si>
  <si>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</si>
  <si>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</si>
  <si>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</si>
  <si>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35 02 04</t>
  </si>
  <si>
    <t>სოციალური შეღავათები მაღალმთიან დასახლებაში</t>
  </si>
  <si>
    <t>m</t>
  </si>
  <si>
    <t>15 ახალი კომპიუტერის შეძენა, 10 ახალი პრინტერის შეძენა (20 000 ლარი); ამორტიზირებული ავტოპარკის განახლება 6 ავტომობილით (246 750 ლარი);</t>
  </si>
  <si>
    <t>პრემია/დანამატი</t>
  </si>
  <si>
    <t>2017 წლის გეგმა ჭერს ზევით (სულ)</t>
  </si>
  <si>
    <t>მოსაკრებელი</t>
  </si>
  <si>
    <t>მივლინების და კომუნალური ხარჯების</t>
  </si>
  <si>
    <t>მივლინება</t>
  </si>
  <si>
    <t>საავადმყოფო ფურცელი</t>
  </si>
  <si>
    <t>35 01 07</t>
  </si>
  <si>
    <t>35 01 08</t>
  </si>
  <si>
    <t>სამედიცინო მედიაციის პროგრამა</t>
  </si>
  <si>
    <t>ნარკომანიისა და ფსიქიკური ჯანმრთელობის პოლიტიკისა და პროგრამების მართვის პროგრამა</t>
  </si>
  <si>
    <t>BDD-ში 33-გვქონდა შტატში დამატებული</t>
  </si>
  <si>
    <t>პრინტერი, სკანერი, ასლგადამღები (70.0), კომპიუტერი (245.0), მაღალი გამავლობის მსუბუქი ავტომობილი (158.4) მსუბუქი ავტომობილი (156.5) შენობა-ნაგებოები (697.5)</t>
  </si>
  <si>
    <t>მოსაკრებელი და სააღსრულებლო ხარჯი</t>
  </si>
  <si>
    <t>შენობა-ნაგებობების დაცვის ხარჯი (26.2) ტრანსპორტის დაქირავების (გადაზიდვა-გადაყვანის) ხარჯი (0.5), მიმდინარე რემონტის ხარჯი (18.3), მოვლა/დასუფთავების ხარჯი (40.0), კომუნალური (94.1), საფოსტო მომსახურების (240.0), საოფისე ინვენტარი (18.0), ფოტო-ვიდეო-აუდიო აპარატურა (40.0), კარტრიჯების შეძენა და დატუმბვა (10.0), ასლგადამღები (35.0)</t>
  </si>
  <si>
    <t>პამპაერსი (4.7),  სასმელი წყალი  (5.1), კვების ხარჯები (82.5), სამედიცინო ხარჯები (18.0)</t>
  </si>
  <si>
    <t>გათვალისწინებულია ბენეფიციართა რაოდენობის გაზრდა (1000 კვების ვაუჩერი+1800 კრიზისულ მდგომარეობაში მყოფი ბავშვიანი ოჯახი)</t>
  </si>
  <si>
    <t>გათვალისწინებულია ბენეფიციართა რაოდენობის გაზრდა (6000 კურსი თვიურად, 750 ბენეფიციარი)</t>
  </si>
  <si>
    <t>გათვალისწინებულია ბენეფიციართა რაოდენობის გაზრდა (6000 კურსი წლიურად, 850 ბენეფიციარი)</t>
  </si>
  <si>
    <t>სავარაუდოდ განახორციელებს სსიპ-ვეტერანების სამქეთა სახელმწიფო სამსახური</t>
  </si>
  <si>
    <t>გათვალისწინებულია ბენეფიციართა რაოდენობის გაზრდა (560 ჯანმრთელი ბავშვი, 800 შშმ ბავშვი, 550 შშმ პირი, 66 მძიმე და ღრმა გონებრივი შეზღუდვის მქონე ბავშვი)</t>
  </si>
  <si>
    <t>გათვალისწინებულია დამხმარე საშუალებების რაოდენობის გაზრდა (500 - მექანიკური ეტლი, 30 - ელექტრო-ეტლი, 500 - საპროთეზო-ორთოპედიული საშუალება, 1200 - სმენის აპარატი, 25 კოხლეარული იმპლანტი)</t>
  </si>
  <si>
    <t xml:space="preserve">გათვალისწინებულია ბენეფიციართა რაოდენობის გაზრდა (73 </t>
  </si>
  <si>
    <t>გათვალისწინებულია ბენეფიციართა რაოდენობის გაზრდა (1300 ბენეფიციარი თვეში)</t>
  </si>
  <si>
    <t>გათვალისწინებულია ბენეფიციართა რაოდენობის გაზრდა (400 ბენეფიციარი თვეში)</t>
  </si>
  <si>
    <t>გათვალისწინებულია ბენეფიციართა რაოდენობის გაზრდა (180 ბენეფიციარი თვეში)</t>
  </si>
  <si>
    <t>გათვალისწინებულია ბენეფიციართა რაოდენობის გაზრდა (260 ბენეფიციარი თვეში)</t>
  </si>
  <si>
    <t>გათვალისწინებულია ბენეფიციართა რაოდენობის გაზრდა (60 ბენეფიციარი თვეში)</t>
  </si>
  <si>
    <t>2016 წელს პროგრამა ამოქმედდება ოქტომბრის თვიდან, 2017 წელს გაანგარიშებულია მთელ წელზე, 12 ბენეფიციარზე თვეში</t>
  </si>
  <si>
    <t>ბიუჯეტის ზრდა ძირითადად ორ კომპონენტში ხდება:
კიბოს სკრინინგში 2017 წელს გათვალისწინებულია სკრინინგის 4%-იანი ზრდა, 
ეპილეფსიაში 2017 წელს გათვალისწინებულია 10%-იანი ზრდა, ვინაიდან 2016 წლის მაისიდან სერვისის მიწოდება თბილისის გარდა, ხორციელდება ასევე, ქუთაისში და გაიზარდა შემთხვევების რაოდენობა.</t>
  </si>
  <si>
    <t>1.საარსებო შემწეობები-2016 წელს განსაზღვრულია 295 788 900, 2017 წელს საჭიროა-298 200 000 ლარი 2 411 100 ლარით მეტი. გათვალისწინებულია საარსებო შემწეობის მიმღები ოჯახების რაოდენობის ზრდის ტენდენცია;
2.  სოციალური პაკეტი- 2016 წელს არის 220 455 500 ლარი, 2017 წელს საჭიროა 231 450 000 ლარი, 10 994 500 ლარით მეტი. გათვალისწინებულია მკვეთრად გამოხატული შშმ პირების და შშმ ბავშვების სოციალური პაკეტის ზრდა 20 ლარით, ასევე მაღალმთიანების დანამატი;
3.ლტოლვილთა-დევნილთა შემწეობები- 2016 წელს არის 120 397 900, 2017 წელს საჭიროა-121 500 000 ლარი 1 102 100 ლარით მეტი. გათვალისწინებულია დევნილთა რაოდენობის სავარაუდო მატება (დევნილთა შვილები) ;
4. რეინტეგრაციის შემწეობა -2016 წელს არის 632 100 ლარი, 2017 წელს საჭიროა 720 000, 87 900 ლარით მეტი.  გათვალისწინებულია რეინტეგრაციის მიმღები ოჯახების ზრდა (დაახლეობით 600 ოჯახი);
5. დემოგრაფიული- 2016 წელს არის 16 698 000 ლარი, 2017 წელს საჭიროა 22 000 000 ლარი, 5 302 000 ლარით მეტი. გათვალისწინებულია დახმარების მიმღებთა ზრდის ტენდენცია და მაღალმთიან დასახლებაში მუდმივად მცხოვრები ოჯახების დახმარება ;
6. ორსულები- 2016 წელს 15 040 000 ლარი, 2017 წელს საჭიროა 15 050 000 ლარი, 10 000 ლარით მეტი;
7. რეგრესული- 2016 წელს 2 722 600 ლარი, 2017 წელს საჭიროა 2 100 000 , მცირდება 622 600 ლარით. გათვალისწინებულია დახმარების მიმღებთა რაოდენობის და მომართვიანობის შემცირების ტენდენცია;
8.საყოფაცხოვრებო სუბსიდია- 2016 წელს  6 924 000 ლარი, 2017 წელს 6 300 000 ლარი, მცირდება 624 000 ლარით.მიმღებ პირთა წრე მზარდი არ არის და გათვალისიწნებულია რაოდენობის შემცირება;
9. 9 მაისის დახმარება-2016 წელს 1 161 000 ლარი, 2017 წელს 900 000 ლარი, მცირდება 261 000 ლარით, მიმღებ პირთა წრე არის კლებადი;
10. საზღვარგარეთიდან გადმოსვენება- 2016 წელს 180 000 ლარი, 2017 წელსაც 180 000 ლარი.</t>
  </si>
  <si>
    <t xml:space="preserve">ჰექსა ვაქცინის შესასყიდი რაოდენობა 2016 წელთან შედარებით იზრდება 32800 დოზით, რაც იწვევს ბიუჯეტის ზრდას 685,000 აშშ დოლარით. 
ჰექსას ფასი იზრდება (მწარმოებელი 18 აშშ დოლარის ნაცვლად მოგვაწვდის 19 ევროდ), რაც იწვევს ბიუჯეტის ზრდას 490,000 აშშ დოლარით.
გავის დაფინანსება გვიმცირდება (2016 წელს სახელმწიფომ შეისყიდა პნევმოკოკური ვაქცინა თავისი ბიუჯეტით მხოლოდ 90,000 დოზა - 346 ათას აშშ დოლარად, ხოლო 2017 წელს გვიწევს 214 400 დოზის ყიდვა - 825 ათას აშშ დოლარად, გავი დაგვეხმარება მხოლოდ 34000 დოზით), რაც იწვევს ბიუჯეტის ზრდას 479,000 აშშ დოლარით.
ანტირაბიული ვაქცინის შესასყიდი რაოდენობა იზრდება 29,000 დოზით, რაც იწვევს ბიუჯეტის ზრდას 145,000 აშშ დოლარით.
ანტირაბიული იმუნოგლობულინის ფასის ზრდა 1,7 აშშ დოლარით, რაც იწვევს ბიუჯეტის ზრდას 52,000 აშშ დოლარით.
ბიუჯეტის ზრდა აშშ დოლარში შეადგენს 1851 აშშ დოლარს, რაც 4,442,400 ლარია, 
კურსთა შორის სხვაობის გამო ბიუჯეტის ზრდა 520,000 ლარით.  </t>
  </si>
  <si>
    <t>მალარიის კომპონენტში ზრდაა 812 ათასი ლარით, რაც გამოწვეულია მასში საკურორტო ზონების დამუშავებისა და დაავადების გადამტანის წინააღმდეგ გასატარებელ დამატებითი აქტივობების ბიუჯეტების გათვალისწინებით.
გრიპის ვაქცინის ბიუჯეტი იზრდება 55 000 ლარით, 2017 წელს დაგეგმილია 2016 წელთან შედარებით 5000 დოზით მეტი ვაქცინის შესყიდვა, რაც განპირობებულია გლობალის აქტივობის (2500 აივ-ინფიცირებული პაციენტის ვაქცინაცია) სახელმწიფოზე გადმოსვლით, ასევე ვაქცინაციის გაფართოებით.
დიარეების ზედამხედველობის კომპონენტი გაზრდილია 43 000 ლარით, რაც გამოწვეულია ჯანმოს პროექტის დახურვის გამო საყრდენ წერტილებზე როტა ინფექციებზე ზედამხედველობის სახელმწიფოზე გადმოსვლით.
პროგრამას ემატება გრიპზე ზედამხედველობის კომპონენტი 270 000 ლარი ბიუჯეტით, რაც გამოწვეულია CDC პროექტის დახურვის გამო აღნიშნული ვალდებულების სახელმწიფოზე გადმოსვლით.</t>
  </si>
  <si>
    <t xml:space="preserve">ბიუჯეტის ზრდა ხდება ხარისხის კონტროლის კომპონენტში, რაც გამოწვეულია abbot სისტემით ხარისხის კონტროლზე გადასვლის გამო უფრო ძვირადღირებული ტესტ-სისტემების შესყიდვით. 
განახლებული დონორთა ერთიანი ელექტრონული ბაზის იმპლემენტაციის მიზნით ტრენინგების ჩატარების მიზნით. </t>
  </si>
  <si>
    <t>ბენეფიციართა პროგნოზული მატების გათვალისწინებით</t>
  </si>
  <si>
    <t>იზრდება ლაბორატორიული კომპონენტის ბიუჯეტი, რაც განპირობებულია:
გლობალიდან ბაქტერიოსკოპიული კვლევებისათვის საჭირო სახარჯი მასალების შესყიდვის ვალდებულების სრულად სახელმწიფოზე გადმოსვლით (2016 წელს ამ მიმართულებით პროგრამა იყენებდა გლობალის შესყიდული მასალების ნაშთებს).
ფასტის სტრატეგიის დანერგვით 17 დაწესებულებაში, გლობალი ყიდულობს ჯინექსპერტ სისტემებსა და კარტრიჯებს, სახელმწიფო თითო შემთხვევის გამოკვლევას დააფინანსებს 10 ლარით.
გლობალიდან სახელმწიფოზე 2017 წელს გადმოდის მეორე რიგის მედიკამენტების 25%-ის შესყიდვის ვალდებულება, ასევე რეზისტენტული პაციენტების მკურნალობის წახალისების სქემის სახელმწიფოს მხრიდან დაფინანსების პროცენტული რაოდენობა იზრდება.</t>
  </si>
  <si>
    <t xml:space="preserve">შიდსის სამკურნალო პირველი და მეორე რიგის არვ მედიკამენტების შესყიდვისთვის 1,950,000 ლარი - აღნიშნული თანხა მოიცავს 1 რიგის მედიკამენტების 100%-ის და მეორე რიგის მედიკამენტების 25%-ის შესყიდვას.  3,825 და 170 პაციენტი იქნება უზრუნველყოფილი აივ ინფექცია/შიდსის სამკურნალო 1 და 2 რიგის   მედიკამენტებით შესაბამისად.  </t>
  </si>
  <si>
    <t>თამბაქოს მოხმარების კონტროლის ბიუჯეტი იზრდება 100,000 ლარით
ალკოჰოლის ჭარბი მოხმარებისა და ჯანსაღი კვების ცნობიერების ამაღლების ღონისძიებების  ბიუჯეტი იზრდება 60,000 ლარით
პირველად იდება კიბოს სკრინინგის ინფორმირებულობის ღონისძიებები, ბიუჯეტით - 40,000 ლარი</t>
  </si>
  <si>
    <t>2016 წელს დაემატა სკრინინგის კომპონენტი, რომელიც ფართოვდება 2017 წლისთვის, ჰეპატიტების სტრატეგიით ქვეყანაში მომავალ წელს უნდა დაისკრინოს არანაკლებ 400,000 ადამიანი, მათგან სხვადასხვა პროგრამებით ისკრინება 100,000, ხოლო 300,000 ადამიანის გასატესტად საჭირო ტესტები და სახარჯი მასალების შესყიდვისა და ცენტრის დაკონტრაქტებული ლაბორანტების ხელფასებისთვის საჭირო თანხები გათვალისწინებულია სკრინინგული კვლევის კომპონენტში. ასევე, პროგრამა უნდა მოემსახუროს წელიწადში არანაკლებ 20 000 -30 000 პაციენტს, შესაბამისად იზრდება დიაგნოსტიკური კომპონენტის ხარჯებიც.</t>
  </si>
  <si>
    <t>,,ფსიქიკური ჯანმრთელობის განვითარების სტრატეგიული დოკუმენტის და 2015-2020 წლის სამოქმედო გეგმის“ დამტკიცების შესახებ საქართველოს მთავრობის N762 დადგენილების მოთხოვნათა შესრულებისთვის</t>
  </si>
  <si>
    <t>ბენეფიციართა პროგნოზული მატების და  ახალი სახეობის დაავადების დამატების  გათვალისწინებით</t>
  </si>
  <si>
    <t>გათვალისწინებულია ბენეფიციართა რაოდენობის გაზრდა (73 ბენეფიციარი თვეში)</t>
  </si>
  <si>
    <t>1. საპენსიო ასაკის მოსახლეობის პენსიით (ქალები 60 წელი, მამაკაცები 65 წელი) უზრუნველყოფა -საპენსიო ასაკს მიღწეულ პირთა მონაცემები აღებულია სერვისების განვითარების სააგენტოს ბაზიდან, გათვალისწინებულია პენსია 180 ლარი და პენსიების დანამატი მაღალმთიან დასახლებაში მუდმივად მცხოვრები პენსიონერებისთვის 2016 წელს აღნიშნული ღონისძიებისათვის არის 1 467 765 600 ლარი, ხოლო 2017 წელს საჭიროა 730 950 000 ლარი, 263 184 400 ლარით მეტი.
2. 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უზრუნველყოფა-კომპენსაციის ავტომატური გადაანგარიშება - 180 ლარზე, გათვალისწინებულია კანონში შესული ცვლილებები სამოქალაქო ავიაციის მუშაკებთან მიმართებაში, ასევე, მეხანძრე-მაშველები. 2016 წელს შეადგენს 102 234 400 ლარს, ხოლო 2017 წელს საჭიროა 109 050 000 ლარი, 6 815 600 ლარით მეტი.</t>
  </si>
  <si>
    <t>ადმინისტრაციულები</t>
  </si>
  <si>
    <t>სოციალური</t>
  </si>
  <si>
    <t>ჯანდაცვა</t>
  </si>
  <si>
    <t>აღჭურვა</t>
  </si>
  <si>
    <t>შრომა</t>
  </si>
  <si>
    <t>ჭერი</t>
  </si>
  <si>
    <t>რიცხოვნობა</t>
  </si>
  <si>
    <t>შრომის ბაზრის საინფორმაციო სისტემის დანერგვა მოითხოვს ინოვაციურ მიდგომებს და დიდ ინტელექტუალურ რესურსს, რამაც განაპირობა ჭერს ზევით თანხის მოთხოვნა</t>
  </si>
  <si>
    <t>ევროკავშირის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</si>
  <si>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ინსპექტირების სრულყოფილად და ჯეროვნად განხორციელების, ასევე შემთხვევებზე სწრაფი რეაგირების მიზნით შესაბამისი მატერიალურ-ტექნიკური ბაზით აღჭურვა.</t>
  </si>
  <si>
    <t>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</si>
  <si>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დანამატი</t>
  </si>
  <si>
    <t>შტატგარეშეების ანაზღაურება (185.2), მცირეფასიანი საოფისე ტექნიკის, კარტრ.კომპიუტ. და სხვა  (29.3), მიმდინარე რემონტის (20.0), კავშირგაბმ. (35.0), საფოსტ.მომს (2.0), დასუფთავება (10.0), წარმომადგ. (3.0), ტრანსპორტ.მოვლა-შენახვა (61.5), აუდიტორ. მომს (15.0) , სხვა დანარჩენი (37.0)</t>
  </si>
  <si>
    <t>ბიულეტენების</t>
  </si>
  <si>
    <t>დანამატი/პრემია</t>
  </si>
  <si>
    <t>კომპიუტერი (2.0), სამედიცი. აპარატურა (80.0)</t>
  </si>
  <si>
    <t xml:space="preserve">შტატგარეშ.(50.0), მივლინება (16.0), კომპ. პროგრ. (5.0), მცირეფ. ტექნ. (5.0) რბ. ავეჯი (200.0), 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 (2 505.0), კავშირგ. (20.0), ფოსტა (5.0), კომუნალური (170.0). წარმომად. (15.0), სამედიც. ხარჯ (620.0), ტრანსპორტ. მოვლ.შენახვ (167.0),აუდიტორული. (3.0). საარქივო. (2.0), შენობის დაცვა (2.0) </t>
  </si>
  <si>
    <t>1. სამთავრობოთაშორისო მემორანდუმით ლუგარის ფუნქციონირებისათვის;
2. ემატებათ ახალი სასაწყობო ფართი;
3. ახალ შენობაში გადასვლასთან დაკავშირებით ა) კომუნალური ხარჯი, ბ) ტრანსპორტის ხარჯი გადაზიდვისათვის, გ) ავეჯი, დ) საწვავის ხარჯი..</t>
  </si>
  <si>
    <t>სხვაობა ჭერს ზევით და ჭერის ფარგლებში</t>
  </si>
  <si>
    <t xml:space="preserve"> </t>
  </si>
  <si>
    <t>2016 წელს გადასახდელი თანხა შადგენს 322793+1009656=1332449 ლარს, აქედან 322793 ლარს გადავიხდით 2016 წლის ბოლოს დანარჩენი 1009656 2017 წელს და 2017 წლის 1000000 საც ვითხოვთ ჭერს ზევით და აუცილებელია სარეზერვო სერვერული ცენტრის მოწყობისათვის 3 892 000 ლარი, შესაძენია ახალი ჩილერი-500 000 ლარი</t>
  </si>
  <si>
    <t xml:space="preserve">2017 წლის გეგმა ჭერის ფარგლებში საბიუჯეტო </t>
  </si>
  <si>
    <t>10 კაცი გადაყავთ პროგრამაში</t>
  </si>
  <si>
    <t xml:space="preserve">შტატგარეშეების ანაზღაურება, მივლინების თანხა </t>
  </si>
  <si>
    <t>93 050 000 ლარი არის სოცის მიერ გადმოგზავნილი პენსიის დანამატი, სოც.პაკეტის დანამატი ელექტროენერგიის შეღავათი, ხოლო ექიმების და ექთნების დანამატი დააზლოვებით 7 მლნ.</t>
  </si>
  <si>
    <t>წამლის კონტროლი უნდა განხორციელდე საზღვარგარეთის ლაბორ-ში (დადგენილებით)</t>
  </si>
  <si>
    <t>გათბობის სისტემა, ლიფტები, კომპ.ტექნიკის ,გენერატორების შეკეთება და მომსახურება, სერვერული ცენტრის მომსახურებისთვის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</si>
</sst>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0" x14ac:knownFonts="1">
    <font>
      <sz val="11"/>
      <color theme="1"/>
      <name val="Calibri"/>
      <family val="2"/>
      <scheme val="minor"/>
    </font>
    <font>
      <b/>
      <sz val="11"/>
      <color theme="3"/>
      <name val="Calibri"/>
      <family val="2"/>
      <scheme val="minor"/>
    </font>
    <font>
      <sz val="11"/>
      <color theme="3" tint="-0.249977111117893"/>
      <name val="Calibri"/>
      <family val="2"/>
      <scheme val="minor"/>
    </font>
    <font>
      <sz val="11"/>
      <color theme="3"/>
      <name val="Calibri"/>
      <family val="2"/>
      <scheme val="minor"/>
    </font>
    <font>
      <sz val="10"/>
      <name val="Arial"/>
      <family val="2"/>
      <charset val="204"/>
    </font>
    <font>
      <b/>
      <sz val="11"/>
      <color theme="3"/>
      <name val="Calibri"/>
      <family val="2"/>
      <charset val="204"/>
      <scheme val="minor"/>
    </font>
    <font>
      <b/>
      <sz val="11"/>
      <color theme="3"/>
      <name val="Sylfaen"/>
      <family val="1"/>
    </font>
    <font>
      <sz val="11"/>
      <color theme="7" tint="-0.499984740745262"/>
      <name val="Calibri"/>
      <family val="2"/>
      <charset val="204"/>
      <scheme val="minor"/>
    </font>
    <font>
      <sz val="11"/>
      <color theme="7" tint="-0.499984740745262"/>
      <name val="Sylfaen"/>
      <family val="1"/>
      <charset val="204"/>
    </font>
    <font>
      <sz val="10"/>
      <color rgb="FF000000"/>
      <name val="Sylfaen"/>
      <family val="1"/>
    </font>
    <font>
      <b/>
      <sz val="11"/>
      <color theme="4" tint="-0.499984740745262"/>
      <name val="Sylfaen"/>
      <family val="1"/>
    </font>
    <font>
      <b/>
      <sz val="11"/>
      <color theme="3" tint="-0.249977111117893"/>
      <name val="Calibri"/>
      <family val="2"/>
      <scheme val="minor"/>
    </font>
    <font>
      <b/>
      <sz val="11"/>
      <color theme="1"/>
      <name val="Calibri"/>
      <family val="2"/>
      <charset val="204"/>
      <scheme val="minor"/>
    </font>
    <font>
      <b/>
      <sz val="14"/>
      <color theme="3" tint="-0.249977111117893"/>
      <name val="Calibri"/>
      <family val="2"/>
      <charset val="204"/>
      <scheme val="minor"/>
    </font>
    <font>
      <sz val="11"/>
      <color indexed="9"/>
      <name val="Calibri"/>
      <family val="2"/>
      <charset val="204"/>
    </font>
    <font>
      <sz val="10"/>
      <color rgb="FF000000"/>
      <name val="Arial"/>
      <family val="2"/>
    </font>
    <font>
      <sz val="10"/>
      <name val="Arial"/>
      <family val="2"/>
    </font>
    <font>
      <sz val="11"/>
      <color rgb="FF000000"/>
      <name val="Calibri"/>
      <family val="2"/>
      <charset val="204"/>
    </font>
    <font>
      <sz val="10"/>
      <color theme="9" tint="-0.499984740745262"/>
      <name val="Sylfaen"/>
      <family val="1"/>
      <charset val="204"/>
    </font>
    <font>
      <b/>
      <sz val="10"/>
      <color theme="1"/>
      <name val="Calibri"/>
      <family val="2"/>
      <charset val="204"/>
      <scheme val="minor"/>
    </font>
    <font>
      <sz val="9"/>
      <color indexed="81"/>
      <name val="Tahoma"/>
      <family val="2"/>
    </font>
    <font>
      <b/>
      <sz val="9"/>
      <color indexed="81"/>
      <name val="Tahoma"/>
      <family val="2"/>
    </font>
    <font>
      <b/>
      <sz val="11"/>
      <color theme="9" tint="-0.499984740745262"/>
      <name val="Calibri"/>
      <family val="2"/>
      <charset val="204"/>
      <scheme val="minor"/>
    </font>
    <font>
      <sz val="11"/>
      <color theme="9" tint="-0.499984740745262"/>
      <name val="Calibri"/>
      <family val="2"/>
      <charset val="204"/>
      <scheme val="minor"/>
    </font>
    <font>
      <sz val="9"/>
      <color theme="3" tint="-0.249977111117893"/>
      <name val="Calibri"/>
      <family val="2"/>
      <scheme val="minor"/>
    </font>
    <font>
      <sz val="11"/>
      <color rgb="FFFF0000"/>
      <name val="Calibri"/>
      <family val="2"/>
      <scheme val="minor"/>
    </font>
    <font>
      <b/>
      <sz val="11"/>
      <color rgb="FFFF0000"/>
      <name val="Calibri"/>
      <family val="2"/>
      <scheme val="minor"/>
    </font>
    <font>
      <b/>
      <sz val="11"/>
      <color rgb="FFFF0000"/>
      <name val="Calibri"/>
      <family val="2"/>
      <charset val="204"/>
      <scheme val="minor"/>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F00"/>
        <bgColor indexed="64"/>
      </patternFill>
    </fill>
    <fill>
      <gradientFill degree="90">
        <stop position="0">
          <color theme="0"/>
        </stop>
        <stop position="1">
          <color theme="6" tint="0.59999389629810485"/>
        </stop>
      </gradient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17">
    <border>
      <left/>
      <right/>
      <top/>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24994659260841701"/>
      </left>
      <right style="thin">
        <color theme="3" tint="-0.499984740745262"/>
      </right>
      <top/>
      <bottom style="double">
        <color theme="3" tint="-0.24994659260841701"/>
      </bottom>
      <diagonal/>
    </border>
    <border>
      <left style="thin">
        <color theme="3" tint="-0.24994659260841701"/>
      </left>
      <right style="thin">
        <color theme="3" tint="-0.24994659260841701"/>
      </right>
      <top/>
      <bottom style="double">
        <color theme="3" tint="-0.24994659260841701"/>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499984740745262"/>
      </right>
      <top/>
      <bottom/>
      <diagonal/>
    </border>
    <border>
      <left style="thin">
        <color theme="3" tint="-0.24994659260841701"/>
      </left>
      <right style="thin">
        <color theme="3" tint="-0.24994659260841701"/>
      </right>
      <top/>
      <bottom/>
      <diagonal/>
    </border>
    <border>
      <left style="medium">
        <color indexed="64"/>
      </left>
      <right/>
      <top/>
      <bottom/>
      <diagonal/>
    </border>
    <border>
      <left style="thin">
        <color theme="3" tint="-0.24994659260841701"/>
      </left>
      <right style="thin">
        <color theme="3" tint="-0.24994659260841701"/>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3" tint="-0.499984740745262"/>
      </left>
      <right style="thin">
        <color theme="3" tint="-0.499984740745262"/>
      </right>
      <top/>
      <bottom style="double">
        <color theme="3" tint="-0.24994659260841701"/>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theme="3" tint="-0.499984740745262"/>
      </left>
      <right/>
      <top style="double">
        <color theme="3" tint="-0.24994659260841701"/>
      </top>
      <bottom style="double">
        <color theme="3" tint="-0.24994659260841701"/>
      </bottom>
      <diagonal/>
    </border>
    <border>
      <left/>
      <right style="thin">
        <color theme="3" tint="-0.499984740745262"/>
      </right>
      <top/>
      <bottom/>
      <diagonal/>
    </border>
  </borders>
  <cellStyleXfs count="10">
    <xf numFmtId="0" fontId="0" fillId="0" borderId="0"/>
    <xf numFmtId="0" fontId="4" fillId="0" borderId="0"/>
    <xf numFmtId="0" fontId="14" fillId="4" borderId="0" applyNumberFormat="0" applyBorder="0" applyAlignment="0" applyProtection="0"/>
    <xf numFmtId="43" fontId="15" fillId="0" borderId="0" applyFont="0" applyFill="0" applyBorder="0" applyAlignment="0" applyProtection="0"/>
    <xf numFmtId="0" fontId="4" fillId="0" borderId="0"/>
    <xf numFmtId="0" fontId="16" fillId="0" borderId="0"/>
    <xf numFmtId="0" fontId="17" fillId="0" borderId="0"/>
    <xf numFmtId="0" fontId="4" fillId="0" borderId="0"/>
    <xf numFmtId="0" fontId="16" fillId="0" borderId="0"/>
    <xf numFmtId="0" fontId="4" fillId="0" borderId="0"/>
  </cellStyleXfs>
  <cellXfs count="62">
    <xf numFmtId="0" fontId="0" fillId="0" borderId="0" xfId="0"/>
    <xf numFmtId="0" fontId="2" fillId="0" borderId="0" xfId="0" applyFont="1" applyAlignment="1">
      <alignment vertical="center" wrapText="1"/>
    </xf>
    <xf numFmtId="164" fontId="1" fillId="0" borderId="1" xfId="0" applyNumberFormat="1" applyFont="1" applyBorder="1" applyAlignment="1">
      <alignment horizontal="center" vertical="center" wrapText="1"/>
    </xf>
    <xf numFmtId="164" fontId="5" fillId="0" borderId="3" xfId="1" applyNumberFormat="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indent="1"/>
    </xf>
    <xf numFmtId="0" fontId="3" fillId="0" borderId="5" xfId="0" applyFont="1" applyBorder="1" applyAlignment="1">
      <alignment vertical="center" wrapText="1"/>
    </xf>
    <xf numFmtId="164" fontId="5" fillId="0" borderId="6" xfId="1" applyNumberFormat="1" applyFont="1" applyFill="1" applyBorder="1" applyAlignment="1" applyProtection="1">
      <alignment horizontal="center" vertical="center" wrapText="1"/>
    </xf>
    <xf numFmtId="0" fontId="6" fillId="0" borderId="7" xfId="1" applyFont="1" applyFill="1" applyBorder="1" applyAlignment="1" applyProtection="1">
      <alignment horizontal="left" vertical="center" wrapText="1" indent="1"/>
    </xf>
    <xf numFmtId="0" fontId="3" fillId="0" borderId="8" xfId="0" applyFont="1" applyBorder="1" applyAlignment="1">
      <alignment vertical="center" wrapText="1"/>
    </xf>
    <xf numFmtId="164" fontId="7" fillId="0" borderId="6" xfId="1" applyNumberFormat="1" applyFont="1" applyFill="1" applyBorder="1" applyAlignment="1" applyProtection="1">
      <alignment horizontal="center" vertical="center" wrapText="1"/>
    </xf>
    <xf numFmtId="0" fontId="8" fillId="0" borderId="7" xfId="1" applyFont="1" applyFill="1" applyBorder="1" applyAlignment="1" applyProtection="1">
      <alignment horizontal="left" vertical="center" wrapText="1" indent="2"/>
    </xf>
    <xf numFmtId="0" fontId="2" fillId="0" borderId="8" xfId="0" applyFont="1" applyBorder="1" applyAlignment="1">
      <alignment vertical="center" wrapText="1"/>
    </xf>
    <xf numFmtId="0" fontId="10" fillId="0" borderId="7" xfId="1" applyFont="1" applyFill="1" applyBorder="1" applyAlignment="1" applyProtection="1">
      <alignment horizontal="left" vertical="center" wrapText="1" indent="1"/>
    </xf>
    <xf numFmtId="164" fontId="2" fillId="0" borderId="0" xfId="0" applyNumberFormat="1" applyFont="1" applyAlignment="1">
      <alignment vertical="center" wrapText="1"/>
    </xf>
    <xf numFmtId="0" fontId="5" fillId="0" borderId="2"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9" xfId="1" applyFont="1" applyFill="1" applyBorder="1" applyAlignment="1" applyProtection="1">
      <alignment horizontal="left" vertical="center" wrapText="1" indent="1"/>
    </xf>
    <xf numFmtId="0" fontId="11" fillId="0" borderId="0" xfId="0" applyFont="1" applyAlignment="1">
      <alignment horizontal="center" vertical="center" wrapText="1"/>
    </xf>
    <xf numFmtId="0" fontId="12" fillId="3" borderId="10"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5" borderId="2"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9" fillId="0" borderId="7" xfId="1" applyFont="1" applyFill="1" applyBorder="1" applyAlignment="1" applyProtection="1">
      <alignment horizontal="left" vertical="center" wrapText="1" indent="2"/>
    </xf>
    <xf numFmtId="0" fontId="5" fillId="2" borderId="2" xfId="0" applyFont="1" applyFill="1" applyBorder="1" applyAlignment="1">
      <alignment horizontal="center" vertical="center" wrapText="1"/>
    </xf>
    <xf numFmtId="0" fontId="3" fillId="0" borderId="13" xfId="0" applyFont="1" applyBorder="1" applyAlignment="1">
      <alignment vertical="center" wrapText="1"/>
    </xf>
    <xf numFmtId="0" fontId="6" fillId="0" borderId="14" xfId="1" applyFont="1" applyFill="1" applyBorder="1" applyAlignment="1" applyProtection="1">
      <alignment horizontal="left" vertical="center" wrapText="1" indent="1"/>
    </xf>
    <xf numFmtId="164" fontId="1" fillId="0" borderId="1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18" fillId="0" borderId="7" xfId="1" applyFont="1" applyFill="1" applyBorder="1" applyAlignment="1" applyProtection="1">
      <alignment horizontal="left" vertical="center" wrapText="1" indent="2"/>
    </xf>
    <xf numFmtId="0" fontId="19" fillId="3" borderId="10" xfId="0" applyFont="1" applyFill="1" applyBorder="1" applyAlignment="1">
      <alignment horizontal="center" vertical="center" wrapText="1"/>
    </xf>
    <xf numFmtId="164" fontId="22" fillId="0" borderId="16" xfId="0" applyNumberFormat="1" applyFont="1" applyBorder="1" applyAlignment="1">
      <alignment horizontal="center" vertical="center" wrapText="1"/>
    </xf>
    <xf numFmtId="164" fontId="23" fillId="0" borderId="16"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24" fillId="0" borderId="0" xfId="0" applyFont="1" applyAlignment="1">
      <alignment vertical="center" wrapText="1"/>
    </xf>
    <xf numFmtId="164" fontId="7" fillId="2" borderId="6" xfId="1" applyNumberFormat="1" applyFont="1" applyFill="1" applyBorder="1" applyAlignment="1" applyProtection="1">
      <alignment horizontal="center" vertical="center" wrapText="1"/>
    </xf>
    <xf numFmtId="164" fontId="5" fillId="2" borderId="6" xfId="1" applyNumberFormat="1" applyFont="1" applyFill="1" applyBorder="1" applyAlignment="1" applyProtection="1">
      <alignment horizontal="center" vertical="center" wrapText="1"/>
    </xf>
    <xf numFmtId="164" fontId="22" fillId="2" borderId="16"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26" fillId="0" borderId="0" xfId="0" applyFont="1" applyBorder="1" applyAlignment="1">
      <alignment horizontal="center" vertical="center" wrapText="1"/>
    </xf>
    <xf numFmtId="3" fontId="26" fillId="0" borderId="0"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25" fillId="0" borderId="0" xfId="0" applyFont="1" applyAlignment="1">
      <alignment vertical="center" wrapText="1"/>
    </xf>
    <xf numFmtId="164" fontId="26" fillId="0" borderId="0" xfId="0" applyNumberFormat="1" applyFont="1" applyAlignment="1">
      <alignment horizontal="left" vertical="center" wrapText="1"/>
    </xf>
    <xf numFmtId="164" fontId="7" fillId="5" borderId="6" xfId="1" applyNumberFormat="1" applyFont="1" applyFill="1" applyBorder="1" applyAlignment="1" applyProtection="1">
      <alignment horizontal="center" vertical="center" wrapText="1"/>
    </xf>
    <xf numFmtId="164" fontId="27" fillId="0" borderId="1" xfId="0" applyNumberFormat="1" applyFont="1" applyBorder="1" applyAlignment="1">
      <alignment horizontal="center" vertical="center" wrapText="1"/>
    </xf>
    <xf numFmtId="164" fontId="27"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22" fillId="0" borderId="16" xfId="0" applyNumberFormat="1" applyFont="1" applyFill="1" applyBorder="1" applyAlignment="1">
      <alignment horizontal="center" vertical="center" wrapText="1"/>
    </xf>
    <xf numFmtId="164" fontId="11" fillId="0" borderId="0" xfId="0" applyNumberFormat="1" applyFont="1" applyAlignment="1">
      <alignment horizontal="center" vertical="center" wrapText="1"/>
    </xf>
    <xf numFmtId="0" fontId="2" fillId="2" borderId="0" xfId="0" applyFont="1" applyFill="1" applyAlignment="1">
      <alignment vertical="center" wrapText="1"/>
    </xf>
    <xf numFmtId="164" fontId="25" fillId="0" borderId="0" xfId="0" applyNumberFormat="1" applyFont="1" applyAlignment="1">
      <alignment horizontal="left" vertical="center" wrapText="1"/>
    </xf>
    <xf numFmtId="0" fontId="2" fillId="0" borderId="0" xfId="0" applyFont="1" applyAlignment="1">
      <alignment horizontal="left" vertical="center" wrapText="1"/>
    </xf>
    <xf numFmtId="0" fontId="11" fillId="0" borderId="0" xfId="0" applyFont="1" applyBorder="1" applyAlignment="1">
      <alignment horizontal="right" vertical="center" wrapText="1"/>
    </xf>
    <xf numFmtId="0" fontId="13" fillId="0" borderId="0" xfId="0" applyFont="1" applyBorder="1" applyAlignment="1">
      <alignment horizontal="center" vertical="center" wrapText="1"/>
    </xf>
    <xf numFmtId="0" fontId="26" fillId="0" borderId="0" xfId="0" applyFont="1" applyBorder="1" applyAlignment="1">
      <alignment horizontal="center" vertical="center" wrapText="1"/>
    </xf>
  </cellXfs>
  <cellStyles count="10">
    <cellStyle name="Accent2 2" xfId="2"/>
    <cellStyle name="Comma 3" xfId="3"/>
    <cellStyle name="Normal" xfId="0" builtinId="0"/>
    <cellStyle name="Normal 2" xfId="4"/>
    <cellStyle name="Normal 2 2" xfId="5"/>
    <cellStyle name="Normal 2 3" xfId="6"/>
    <cellStyle name="Normal 3" xfId="7"/>
    <cellStyle name="Normal 4" xfId="8"/>
    <cellStyle name="Normal 5" xfId="9"/>
    <cellStyle name="Normal_cxrili 30.12.2008 BOLOOOOO"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R1313"/>
  <sheetViews>
    <sheetView tabSelected="1" view="pageBreakPreview" zoomScale="79" zoomScaleNormal="98" zoomScaleSheetLayoutView="79" workbookViewId="0">
      <pane ySplit="11" topLeftCell="A12" activePane="bottomLeft" state="frozen"/>
      <selection pane="bottomLeft" activeCell="L13" sqref="L13"/>
    </sheetView>
  </sheetViews>
  <sheetFormatPr defaultColWidth="9.140625" defaultRowHeight="15" x14ac:dyDescent="0.25"/>
  <cols>
    <col min="1" max="1" width="9.140625" style="1"/>
    <col min="2" max="2" width="9" style="1" customWidth="1"/>
    <col min="3" max="3" width="11.28515625" style="1" customWidth="1"/>
    <col min="4" max="4" width="37.5703125" style="1" customWidth="1"/>
    <col min="5" max="5" width="16.28515625" style="1" customWidth="1"/>
    <col min="6" max="6" width="15.28515625" style="1" customWidth="1"/>
    <col min="7" max="7" width="15.42578125" style="1" customWidth="1"/>
    <col min="8" max="8" width="16.85546875" style="1" hidden="1" customWidth="1"/>
    <col min="9" max="9" width="16.28515625" style="1" customWidth="1"/>
    <col min="10" max="10" width="16" style="1" customWidth="1"/>
    <col min="11" max="11" width="15.140625" style="1" customWidth="1"/>
    <col min="12" max="12" width="38.7109375" style="1" customWidth="1"/>
    <col min="13" max="13" width="14.85546875" style="1" customWidth="1"/>
    <col min="14" max="17" width="17.7109375" style="1" bestFit="1" customWidth="1"/>
    <col min="18" max="18" width="15" style="1" bestFit="1" customWidth="1"/>
    <col min="19" max="16384" width="9.140625" style="1"/>
  </cols>
  <sheetData>
    <row r="2" spans="1:18" ht="18.75" x14ac:dyDescent="0.25">
      <c r="C2" s="60" t="s">
        <v>153</v>
      </c>
      <c r="D2" s="60"/>
      <c r="E2" s="60"/>
      <c r="F2" s="60"/>
      <c r="G2" s="60"/>
      <c r="H2" s="60"/>
      <c r="I2" s="60"/>
      <c r="J2" s="60"/>
      <c r="K2" s="60"/>
      <c r="N2" s="13"/>
      <c r="O2" s="13"/>
      <c r="P2" s="13"/>
      <c r="Q2" s="13"/>
      <c r="R2" s="13"/>
    </row>
    <row r="3" spans="1:18" hidden="1" x14ac:dyDescent="0.25">
      <c r="C3" s="43"/>
      <c r="D3" s="43"/>
      <c r="E3" s="43"/>
      <c r="F3" s="43"/>
      <c r="G3" s="43"/>
      <c r="H3" s="61" t="s">
        <v>249</v>
      </c>
      <c r="I3" s="61"/>
      <c r="J3" s="61"/>
      <c r="K3" s="44" t="s">
        <v>250</v>
      </c>
      <c r="L3" s="48" t="s">
        <v>154</v>
      </c>
      <c r="N3" s="13"/>
      <c r="O3" s="13"/>
      <c r="P3" s="13"/>
      <c r="Q3" s="13"/>
      <c r="R3" s="13"/>
    </row>
    <row r="4" spans="1:18" hidden="1" x14ac:dyDescent="0.25">
      <c r="C4" s="43"/>
      <c r="D4" s="43"/>
      <c r="E4" s="43"/>
      <c r="F4" s="43"/>
      <c r="G4" s="43"/>
      <c r="H4" s="44"/>
      <c r="I4" s="45">
        <f>SUM(I5:I9)</f>
        <v>3315000000</v>
      </c>
      <c r="J4" s="45">
        <f>SUM(J5:J9)</f>
        <v>955000</v>
      </c>
      <c r="K4" s="44">
        <v>3225</v>
      </c>
      <c r="L4" s="49">
        <f>I4-I12</f>
        <v>0</v>
      </c>
      <c r="N4" s="13"/>
      <c r="O4" s="13"/>
      <c r="P4" s="13"/>
      <c r="Q4" s="13"/>
      <c r="R4" s="13"/>
    </row>
    <row r="5" spans="1:18" hidden="1" x14ac:dyDescent="0.25">
      <c r="C5" s="43"/>
      <c r="D5" s="43"/>
      <c r="E5" s="59" t="s">
        <v>244</v>
      </c>
      <c r="F5" s="59"/>
      <c r="G5" s="59"/>
      <c r="H5" s="43" t="s">
        <v>145</v>
      </c>
      <c r="I5" s="45">
        <v>51950000</v>
      </c>
      <c r="J5" s="46">
        <v>955000</v>
      </c>
      <c r="K5" s="43"/>
      <c r="L5" s="49">
        <f>I5-I26</f>
        <v>0</v>
      </c>
      <c r="N5" s="13"/>
      <c r="O5" s="13"/>
      <c r="P5" s="13"/>
      <c r="Q5" s="13"/>
      <c r="R5" s="13"/>
    </row>
    <row r="6" spans="1:18" hidden="1" x14ac:dyDescent="0.25">
      <c r="C6" s="43"/>
      <c r="D6" s="43"/>
      <c r="E6" s="59" t="s">
        <v>245</v>
      </c>
      <c r="F6" s="59"/>
      <c r="G6" s="59"/>
      <c r="H6" s="43" t="s">
        <v>102</v>
      </c>
      <c r="I6" s="45">
        <v>2387000000</v>
      </c>
      <c r="J6" s="46"/>
      <c r="K6" s="43"/>
      <c r="L6" s="49">
        <f>I6-I348</f>
        <v>0</v>
      </c>
      <c r="N6" s="13"/>
      <c r="O6" s="13"/>
      <c r="P6" s="13"/>
      <c r="Q6" s="13"/>
      <c r="R6" s="13"/>
    </row>
    <row r="7" spans="1:18" hidden="1" x14ac:dyDescent="0.25">
      <c r="C7" s="43"/>
      <c r="D7" s="43"/>
      <c r="E7" s="59" t="s">
        <v>246</v>
      </c>
      <c r="F7" s="59"/>
      <c r="G7" s="59"/>
      <c r="H7" s="43" t="s">
        <v>72</v>
      </c>
      <c r="I7" s="45">
        <v>842000000</v>
      </c>
      <c r="J7" s="46"/>
      <c r="K7" s="43"/>
      <c r="L7" s="49">
        <f>I7-I614</f>
        <v>0</v>
      </c>
      <c r="N7" s="13"/>
      <c r="O7" s="13"/>
      <c r="P7" s="13"/>
      <c r="Q7" s="13"/>
      <c r="R7" s="13"/>
    </row>
    <row r="8" spans="1:18" hidden="1" x14ac:dyDescent="0.25">
      <c r="C8" s="43"/>
      <c r="D8" s="43"/>
      <c r="E8" s="59" t="s">
        <v>247</v>
      </c>
      <c r="F8" s="59"/>
      <c r="G8" s="59"/>
      <c r="H8" s="43" t="s">
        <v>22</v>
      </c>
      <c r="I8" s="45">
        <v>30000000</v>
      </c>
      <c r="J8" s="46"/>
      <c r="K8" s="43"/>
      <c r="L8" s="49">
        <f>I8-I1230</f>
        <v>0</v>
      </c>
      <c r="N8" s="13"/>
      <c r="O8" s="13"/>
      <c r="P8" s="13"/>
      <c r="Q8" s="13"/>
      <c r="R8" s="13"/>
    </row>
    <row r="9" spans="1:18" hidden="1" x14ac:dyDescent="0.25">
      <c r="C9" s="43"/>
      <c r="D9" s="43"/>
      <c r="E9" s="59" t="s">
        <v>248</v>
      </c>
      <c r="F9" s="59"/>
      <c r="G9" s="59"/>
      <c r="H9" s="43" t="s">
        <v>7</v>
      </c>
      <c r="I9" s="45">
        <v>4050000</v>
      </c>
      <c r="J9" s="46"/>
      <c r="K9" s="43"/>
      <c r="L9" s="49">
        <f>I9-I1244</f>
        <v>0</v>
      </c>
      <c r="N9" s="13"/>
      <c r="O9" s="13"/>
      <c r="P9" s="13"/>
      <c r="Q9" s="13"/>
      <c r="R9" s="13"/>
    </row>
    <row r="10" spans="1:18" x14ac:dyDescent="0.25">
      <c r="C10" s="47"/>
      <c r="D10" s="47"/>
      <c r="E10" s="47"/>
      <c r="F10" s="47"/>
      <c r="G10" s="47"/>
      <c r="H10" s="47"/>
      <c r="I10" s="47"/>
      <c r="J10" s="47"/>
      <c r="K10" s="47"/>
      <c r="N10" s="13"/>
      <c r="O10" s="13"/>
      <c r="P10" s="13"/>
      <c r="Q10" s="13"/>
      <c r="R10" s="13"/>
    </row>
    <row r="11" spans="1:18" s="18" customFormat="1" ht="60.75" thickBot="1" x14ac:dyDescent="0.3">
      <c r="C11" s="19" t="s">
        <v>149</v>
      </c>
      <c r="D11" s="30" t="s">
        <v>148</v>
      </c>
      <c r="E11" s="19" t="s">
        <v>150</v>
      </c>
      <c r="F11" s="19" t="s">
        <v>151</v>
      </c>
      <c r="G11" s="19" t="s">
        <v>152</v>
      </c>
      <c r="H11" s="19" t="s">
        <v>155</v>
      </c>
      <c r="I11" s="19" t="s">
        <v>265</v>
      </c>
      <c r="J11" s="19" t="s">
        <v>203</v>
      </c>
      <c r="K11" s="19" t="s">
        <v>262</v>
      </c>
      <c r="L11" s="55"/>
    </row>
    <row r="12" spans="1:18" ht="61.5" thickTop="1" thickBot="1" x14ac:dyDescent="0.3">
      <c r="A12" s="1" t="s">
        <v>200</v>
      </c>
      <c r="B12" s="1" t="str">
        <f>IF(OR(E12&lt;&gt;0,F12&lt;&gt;0,G12&lt;&gt;0,H12&lt;&gt;0,I12&lt;&gt;0,J12&lt;&gt;0,K12&lt;&gt;0),"a","b")</f>
        <v>a</v>
      </c>
      <c r="C12" s="33" t="s">
        <v>147</v>
      </c>
      <c r="D12" s="34" t="s">
        <v>146</v>
      </c>
      <c r="E12" s="34">
        <f t="shared" ref="E12:F25" si="0">E26+E348+E614+E1230+E1244</f>
        <v>2881510185.0100002</v>
      </c>
      <c r="F12" s="34">
        <f t="shared" si="0"/>
        <v>3162000000</v>
      </c>
      <c r="G12" s="34">
        <f t="shared" ref="G12:K12" si="1">G26+G348+G614+G1230+G1244</f>
        <v>3162000000</v>
      </c>
      <c r="H12" s="34">
        <f t="shared" si="1"/>
        <v>0</v>
      </c>
      <c r="I12" s="34">
        <f t="shared" si="1"/>
        <v>3315000000</v>
      </c>
      <c r="J12" s="34">
        <f>J26+J348+J614+J1230+J1244</f>
        <v>3670711000</v>
      </c>
      <c r="K12" s="34">
        <f t="shared" si="1"/>
        <v>355711000</v>
      </c>
    </row>
    <row r="13" spans="1:18" ht="30.75" thickTop="1" x14ac:dyDescent="0.25">
      <c r="B13" s="1" t="str">
        <f t="shared" ref="B13:B82" si="2">IF(OR(E13&lt;&gt;0,F13&lt;&gt;0,G13&lt;&gt;0,H13&lt;&gt;0,I13&lt;&gt;0,J13&lt;&gt;0,K13&lt;&gt;0),"a","b")</f>
        <v>a</v>
      </c>
      <c r="C13" s="28"/>
      <c r="D13" s="29" t="s">
        <v>20</v>
      </c>
      <c r="E13" s="31">
        <f t="shared" si="0"/>
        <v>3225</v>
      </c>
      <c r="F13" s="31">
        <f t="shared" si="0"/>
        <v>3225</v>
      </c>
      <c r="G13" s="31">
        <f t="shared" ref="G13:K13" si="3">G27+G349+G615+G1231+G1245</f>
        <v>3225</v>
      </c>
      <c r="H13" s="31">
        <f t="shared" si="3"/>
        <v>174</v>
      </c>
      <c r="I13" s="31">
        <f t="shared" si="3"/>
        <v>3273</v>
      </c>
      <c r="J13" s="31">
        <f t="shared" si="3"/>
        <v>3273</v>
      </c>
      <c r="K13" s="31">
        <f t="shared" si="3"/>
        <v>0</v>
      </c>
    </row>
    <row r="14" spans="1:18" ht="30" x14ac:dyDescent="0.25">
      <c r="B14" s="1" t="str">
        <f t="shared" si="2"/>
        <v>a</v>
      </c>
      <c r="C14" s="28"/>
      <c r="D14" s="29" t="s">
        <v>19</v>
      </c>
      <c r="E14" s="31">
        <f t="shared" si="0"/>
        <v>4409</v>
      </c>
      <c r="F14" s="31">
        <f t="shared" si="0"/>
        <v>4456</v>
      </c>
      <c r="G14" s="31">
        <f t="shared" ref="G14:K14" si="4">G28+G350+G616+G1232+G1246</f>
        <v>4464</v>
      </c>
      <c r="H14" s="31">
        <f t="shared" si="4"/>
        <v>0</v>
      </c>
      <c r="I14" s="31">
        <f t="shared" si="4"/>
        <v>4464</v>
      </c>
      <c r="J14" s="31">
        <f t="shared" si="4"/>
        <v>4464</v>
      </c>
      <c r="K14" s="31">
        <f t="shared" si="4"/>
        <v>0</v>
      </c>
    </row>
    <row r="15" spans="1:18" x14ac:dyDescent="0.25">
      <c r="B15" s="1" t="str">
        <f t="shared" si="2"/>
        <v>a</v>
      </c>
      <c r="C15" s="8" t="s">
        <v>103</v>
      </c>
      <c r="D15" s="7" t="s">
        <v>18</v>
      </c>
      <c r="E15" s="6">
        <f t="shared" si="0"/>
        <v>2870389577.2200003</v>
      </c>
      <c r="F15" s="6">
        <f t="shared" si="0"/>
        <v>3134162000</v>
      </c>
      <c r="G15" s="6">
        <f t="shared" ref="G15:K15" si="5">G29+G351+G617+G1233+G1247</f>
        <v>3142193400</v>
      </c>
      <c r="H15" s="6">
        <f t="shared" si="5"/>
        <v>0</v>
      </c>
      <c r="I15" s="6">
        <f t="shared" si="5"/>
        <v>3297766000</v>
      </c>
      <c r="J15" s="6">
        <f t="shared" si="5"/>
        <v>3642288000</v>
      </c>
      <c r="K15" s="6">
        <f t="shared" si="5"/>
        <v>344522000</v>
      </c>
    </row>
    <row r="16" spans="1:18" x14ac:dyDescent="0.25">
      <c r="B16" s="1" t="str">
        <f t="shared" si="2"/>
        <v>a</v>
      </c>
      <c r="C16" s="11" t="s">
        <v>103</v>
      </c>
      <c r="D16" s="10" t="s">
        <v>17</v>
      </c>
      <c r="E16" s="9">
        <f t="shared" si="0"/>
        <v>33238469.940000005</v>
      </c>
      <c r="F16" s="9">
        <f t="shared" si="0"/>
        <v>31491000</v>
      </c>
      <c r="G16" s="9">
        <f t="shared" ref="G16:K16" si="6">G30+G352+G618+G1234+G1248</f>
        <v>31374000</v>
      </c>
      <c r="H16" s="9">
        <f t="shared" si="6"/>
        <v>0</v>
      </c>
      <c r="I16" s="9">
        <f t="shared" si="6"/>
        <v>31491000</v>
      </c>
      <c r="J16" s="9">
        <f t="shared" si="6"/>
        <v>34332000</v>
      </c>
      <c r="K16" s="9">
        <f t="shared" si="6"/>
        <v>2841000</v>
      </c>
    </row>
    <row r="17" spans="1:13" x14ac:dyDescent="0.25">
      <c r="B17" s="1" t="str">
        <f t="shared" si="2"/>
        <v>a</v>
      </c>
      <c r="C17" s="11" t="s">
        <v>103</v>
      </c>
      <c r="D17" s="10" t="s">
        <v>16</v>
      </c>
      <c r="E17" s="9">
        <f t="shared" si="0"/>
        <v>61082292.060000002</v>
      </c>
      <c r="F17" s="9">
        <f t="shared" si="0"/>
        <v>78122000</v>
      </c>
      <c r="G17" s="9">
        <f t="shared" ref="G17:K17" si="7">G31+G353+G619+G1235+G1249</f>
        <v>79065667</v>
      </c>
      <c r="H17" s="9">
        <f t="shared" si="7"/>
        <v>0</v>
      </c>
      <c r="I17" s="9">
        <f t="shared" si="7"/>
        <v>91502000</v>
      </c>
      <c r="J17" s="9">
        <f t="shared" si="7"/>
        <v>97862000</v>
      </c>
      <c r="K17" s="9">
        <f t="shared" si="7"/>
        <v>6360000</v>
      </c>
    </row>
    <row r="18" spans="1:13" hidden="1" x14ac:dyDescent="0.25">
      <c r="B18" s="1" t="str">
        <f t="shared" si="2"/>
        <v>b</v>
      </c>
      <c r="C18" s="11" t="s">
        <v>103</v>
      </c>
      <c r="D18" s="10" t="s">
        <v>15</v>
      </c>
      <c r="E18" s="9">
        <f t="shared" si="0"/>
        <v>0</v>
      </c>
      <c r="F18" s="9">
        <f t="shared" si="0"/>
        <v>0</v>
      </c>
      <c r="G18" s="9">
        <f t="shared" ref="G18:K18" si="8">G32+G354+G620+G1236+G1250</f>
        <v>0</v>
      </c>
      <c r="H18" s="9">
        <f t="shared" si="8"/>
        <v>0</v>
      </c>
      <c r="I18" s="9">
        <f t="shared" si="8"/>
        <v>0</v>
      </c>
      <c r="J18" s="9">
        <f t="shared" si="8"/>
        <v>0</v>
      </c>
      <c r="K18" s="9">
        <f t="shared" si="8"/>
        <v>0</v>
      </c>
      <c r="L18" s="38"/>
    </row>
    <row r="19" spans="1:13" hidden="1" x14ac:dyDescent="0.25">
      <c r="B19" s="1" t="str">
        <f t="shared" si="2"/>
        <v>b</v>
      </c>
      <c r="C19" s="11" t="s">
        <v>103</v>
      </c>
      <c r="D19" s="10" t="s">
        <v>14</v>
      </c>
      <c r="E19" s="9">
        <f t="shared" si="0"/>
        <v>0</v>
      </c>
      <c r="F19" s="9">
        <f t="shared" si="0"/>
        <v>0</v>
      </c>
      <c r="G19" s="9">
        <f t="shared" ref="G19:K19" si="9">G33+G355+G621+G1237+G1251</f>
        <v>0</v>
      </c>
      <c r="H19" s="9">
        <f t="shared" si="9"/>
        <v>0</v>
      </c>
      <c r="I19" s="9">
        <f t="shared" si="9"/>
        <v>0</v>
      </c>
      <c r="J19" s="9">
        <f t="shared" si="9"/>
        <v>0</v>
      </c>
      <c r="K19" s="9">
        <f t="shared" si="9"/>
        <v>0</v>
      </c>
      <c r="L19" s="38"/>
    </row>
    <row r="20" spans="1:13" x14ac:dyDescent="0.25">
      <c r="B20" s="1" t="str">
        <f t="shared" si="2"/>
        <v>a</v>
      </c>
      <c r="C20" s="11" t="s">
        <v>103</v>
      </c>
      <c r="D20" s="10" t="s">
        <v>13</v>
      </c>
      <c r="E20" s="9">
        <f t="shared" si="0"/>
        <v>3381890.7900000005</v>
      </c>
      <c r="F20" s="9">
        <f t="shared" si="0"/>
        <v>2078000</v>
      </c>
      <c r="G20" s="9">
        <f t="shared" ref="G20:K20" si="10">G34+G356+G622+G1238+G1252</f>
        <v>2748000</v>
      </c>
      <c r="H20" s="9">
        <f t="shared" si="10"/>
        <v>0</v>
      </c>
      <c r="I20" s="9">
        <f t="shared" si="10"/>
        <v>2351000</v>
      </c>
      <c r="J20" s="9">
        <f t="shared" si="10"/>
        <v>2453000</v>
      </c>
      <c r="K20" s="9">
        <f t="shared" si="10"/>
        <v>102000</v>
      </c>
    </row>
    <row r="21" spans="1:13" x14ac:dyDescent="0.25">
      <c r="B21" s="1" t="str">
        <f t="shared" si="2"/>
        <v>a</v>
      </c>
      <c r="C21" s="11" t="s">
        <v>103</v>
      </c>
      <c r="D21" s="10" t="s">
        <v>12</v>
      </c>
      <c r="E21" s="9">
        <f t="shared" si="0"/>
        <v>2754876342.0699997</v>
      </c>
      <c r="F21" s="9">
        <f t="shared" si="0"/>
        <v>3014450000</v>
      </c>
      <c r="G21" s="9">
        <f t="shared" ref="G21:K21" si="11">G35+G357+G623+G1239+G1253</f>
        <v>3010875792</v>
      </c>
      <c r="H21" s="9">
        <f t="shared" si="11"/>
        <v>0</v>
      </c>
      <c r="I21" s="9">
        <f t="shared" si="11"/>
        <v>3155747000</v>
      </c>
      <c r="J21" s="9">
        <f t="shared" si="11"/>
        <v>3490840000</v>
      </c>
      <c r="K21" s="9">
        <f t="shared" si="11"/>
        <v>335093000</v>
      </c>
    </row>
    <row r="22" spans="1:13" x14ac:dyDescent="0.25">
      <c r="B22" s="1" t="str">
        <f t="shared" si="2"/>
        <v>a</v>
      </c>
      <c r="C22" s="11" t="s">
        <v>103</v>
      </c>
      <c r="D22" s="10" t="s">
        <v>11</v>
      </c>
      <c r="E22" s="9">
        <f t="shared" si="0"/>
        <v>17810582.359999999</v>
      </c>
      <c r="F22" s="9">
        <f t="shared" si="0"/>
        <v>8021000</v>
      </c>
      <c r="G22" s="9">
        <f t="shared" ref="G22:K22" si="12">G36+G358+G624+G1240+G1254</f>
        <v>18129941</v>
      </c>
      <c r="H22" s="9">
        <f t="shared" si="12"/>
        <v>0</v>
      </c>
      <c r="I22" s="9">
        <f t="shared" si="12"/>
        <v>16675000</v>
      </c>
      <c r="J22" s="9">
        <f t="shared" si="12"/>
        <v>16801000</v>
      </c>
      <c r="K22" s="9">
        <f t="shared" si="12"/>
        <v>126000</v>
      </c>
    </row>
    <row r="23" spans="1:13" ht="30" x14ac:dyDescent="0.25">
      <c r="B23" s="1" t="str">
        <f t="shared" si="2"/>
        <v>a</v>
      </c>
      <c r="C23" s="8" t="s">
        <v>103</v>
      </c>
      <c r="D23" s="7" t="s">
        <v>10</v>
      </c>
      <c r="E23" s="6">
        <f t="shared" si="0"/>
        <v>10956449.880000001</v>
      </c>
      <c r="F23" s="6">
        <f t="shared" si="0"/>
        <v>27838000</v>
      </c>
      <c r="G23" s="6">
        <f t="shared" ref="G23:K23" si="13">G37+G359+G625+G1241+G1255</f>
        <v>19342399</v>
      </c>
      <c r="H23" s="6">
        <f t="shared" si="13"/>
        <v>0</v>
      </c>
      <c r="I23" s="6">
        <f t="shared" si="13"/>
        <v>17234000</v>
      </c>
      <c r="J23" s="6">
        <f t="shared" si="13"/>
        <v>25423000</v>
      </c>
      <c r="K23" s="6">
        <f t="shared" si="13"/>
        <v>8189000</v>
      </c>
    </row>
    <row r="24" spans="1:13" hidden="1" x14ac:dyDescent="0.25">
      <c r="B24" s="1" t="str">
        <f t="shared" si="2"/>
        <v>b</v>
      </c>
      <c r="C24" s="8" t="s">
        <v>103</v>
      </c>
      <c r="D24" s="7" t="s">
        <v>9</v>
      </c>
      <c r="E24" s="6">
        <f t="shared" si="0"/>
        <v>0</v>
      </c>
      <c r="F24" s="6">
        <f t="shared" si="0"/>
        <v>0</v>
      </c>
      <c r="G24" s="6">
        <f t="shared" ref="G24:K24" si="14">G38+G360+G626+G1242+G1256</f>
        <v>0</v>
      </c>
      <c r="H24" s="6">
        <f t="shared" si="14"/>
        <v>0</v>
      </c>
      <c r="I24" s="6">
        <f t="shared" si="14"/>
        <v>0</v>
      </c>
      <c r="J24" s="6">
        <f t="shared" si="14"/>
        <v>0</v>
      </c>
      <c r="K24" s="6">
        <f t="shared" si="14"/>
        <v>0</v>
      </c>
      <c r="L24" s="38"/>
    </row>
    <row r="25" spans="1:13" ht="15.75" thickBot="1" x14ac:dyDescent="0.3">
      <c r="B25" s="1" t="str">
        <f t="shared" si="2"/>
        <v>a</v>
      </c>
      <c r="C25" s="5" t="s">
        <v>103</v>
      </c>
      <c r="D25" s="4" t="s">
        <v>8</v>
      </c>
      <c r="E25" s="3">
        <f t="shared" si="0"/>
        <v>164157.90999999997</v>
      </c>
      <c r="F25" s="3">
        <f t="shared" si="0"/>
        <v>0</v>
      </c>
      <c r="G25" s="3">
        <f t="shared" ref="G25:K25" si="15">G39+G361+G627+G1243+G1257</f>
        <v>464201</v>
      </c>
      <c r="H25" s="3">
        <f t="shared" si="15"/>
        <v>0</v>
      </c>
      <c r="I25" s="3">
        <f t="shared" si="15"/>
        <v>0</v>
      </c>
      <c r="J25" s="3">
        <f t="shared" si="15"/>
        <v>0</v>
      </c>
      <c r="K25" s="3">
        <f t="shared" si="15"/>
        <v>0</v>
      </c>
    </row>
    <row r="26" spans="1:13" ht="46.5" thickTop="1" thickBot="1" x14ac:dyDescent="0.3">
      <c r="A26" s="1" t="s">
        <v>200</v>
      </c>
      <c r="B26" s="1" t="str">
        <f t="shared" si="2"/>
        <v>a</v>
      </c>
      <c r="C26" s="35" t="s">
        <v>145</v>
      </c>
      <c r="D26" s="36" t="s">
        <v>144</v>
      </c>
      <c r="E26" s="36">
        <f>E40+E54+E110+E124+E292+E306+E320+E334</f>
        <v>51650590.510000005</v>
      </c>
      <c r="F26" s="36">
        <f t="shared" ref="F26:K26" si="16">F40+F54+F110+F124+F292+F306+F320+F334</f>
        <v>51500000</v>
      </c>
      <c r="G26" s="36">
        <f t="shared" si="16"/>
        <v>52419600</v>
      </c>
      <c r="H26" s="36">
        <f t="shared" si="16"/>
        <v>0</v>
      </c>
      <c r="I26" s="36">
        <f>I40+I54+I110+I124+I292+I306+I320+I334</f>
        <v>51950000</v>
      </c>
      <c r="J26" s="36">
        <f>J40+J54+J110+J124+J292+J306+J320+J334</f>
        <v>69066000</v>
      </c>
      <c r="K26" s="36">
        <f t="shared" si="16"/>
        <v>17116000</v>
      </c>
      <c r="M26" s="13"/>
    </row>
    <row r="27" spans="1:13" ht="30.75" thickTop="1" x14ac:dyDescent="0.25">
      <c r="B27" s="1" t="str">
        <f t="shared" si="2"/>
        <v>a</v>
      </c>
      <c r="C27" s="28"/>
      <c r="D27" s="29" t="s">
        <v>20</v>
      </c>
      <c r="E27" s="31">
        <f t="shared" ref="E27:K39" si="17">E41+E55+E111+E125+E293+E307+E321+E335</f>
        <v>3225</v>
      </c>
      <c r="F27" s="31">
        <f t="shared" si="17"/>
        <v>3225</v>
      </c>
      <c r="G27" s="31">
        <f t="shared" si="17"/>
        <v>3225</v>
      </c>
      <c r="H27" s="31">
        <f t="shared" si="17"/>
        <v>174</v>
      </c>
      <c r="I27" s="31">
        <f t="shared" si="17"/>
        <v>3225</v>
      </c>
      <c r="J27" s="31">
        <f t="shared" ref="J27" si="18">J41+J55+J111+J125+J293+J307+J321+J335</f>
        <v>3225</v>
      </c>
      <c r="K27" s="31">
        <f t="shared" si="17"/>
        <v>0</v>
      </c>
    </row>
    <row r="28" spans="1:13" ht="30" x14ac:dyDescent="0.25">
      <c r="B28" s="1" t="str">
        <f t="shared" si="2"/>
        <v>a</v>
      </c>
      <c r="C28" s="28"/>
      <c r="D28" s="29" t="s">
        <v>19</v>
      </c>
      <c r="E28" s="31">
        <f t="shared" si="17"/>
        <v>319</v>
      </c>
      <c r="F28" s="31">
        <f t="shared" si="17"/>
        <v>341</v>
      </c>
      <c r="G28" s="31">
        <f t="shared" si="17"/>
        <v>341</v>
      </c>
      <c r="H28" s="31">
        <f t="shared" si="17"/>
        <v>0</v>
      </c>
      <c r="I28" s="31">
        <f t="shared" si="17"/>
        <v>491</v>
      </c>
      <c r="J28" s="31">
        <f t="shared" ref="J28" si="19">J42+J56+J112+J126+J294+J308+J322+J336</f>
        <v>481</v>
      </c>
      <c r="K28" s="31">
        <f t="shared" si="17"/>
        <v>-10</v>
      </c>
    </row>
    <row r="29" spans="1:13" x14ac:dyDescent="0.25">
      <c r="B29" s="1" t="str">
        <f t="shared" si="2"/>
        <v>a</v>
      </c>
      <c r="C29" s="8" t="s">
        <v>103</v>
      </c>
      <c r="D29" s="7" t="s">
        <v>18</v>
      </c>
      <c r="E29" s="6">
        <f t="shared" si="17"/>
        <v>49918525.82</v>
      </c>
      <c r="F29" s="6">
        <f t="shared" si="17"/>
        <v>50713000</v>
      </c>
      <c r="G29" s="6">
        <f t="shared" si="17"/>
        <v>51380420</v>
      </c>
      <c r="H29" s="6">
        <f t="shared" si="17"/>
        <v>0</v>
      </c>
      <c r="I29" s="6">
        <f t="shared" si="17"/>
        <v>51112000</v>
      </c>
      <c r="J29" s="6">
        <f t="shared" ref="J29" si="20">J43+J57+J113+J127+J295+J309+J323+J337</f>
        <v>60039000</v>
      </c>
      <c r="K29" s="6">
        <f t="shared" si="17"/>
        <v>8927000</v>
      </c>
    </row>
    <row r="30" spans="1:13" x14ac:dyDescent="0.25">
      <c r="B30" s="1" t="str">
        <f t="shared" si="2"/>
        <v>a</v>
      </c>
      <c r="C30" s="11" t="s">
        <v>103</v>
      </c>
      <c r="D30" s="12" t="s">
        <v>17</v>
      </c>
      <c r="E30" s="9">
        <f t="shared" si="17"/>
        <v>32080298.840000004</v>
      </c>
      <c r="F30" s="9">
        <f t="shared" si="17"/>
        <v>31491000</v>
      </c>
      <c r="G30" s="9">
        <f t="shared" si="17"/>
        <v>31374000</v>
      </c>
      <c r="H30" s="9">
        <f t="shared" si="17"/>
        <v>0</v>
      </c>
      <c r="I30" s="9">
        <f t="shared" si="17"/>
        <v>31491000</v>
      </c>
      <c r="J30" s="9">
        <f t="shared" ref="J30" si="21">J44+J58+J114+J128+J296+J310+J324+J338</f>
        <v>34332000</v>
      </c>
      <c r="K30" s="9">
        <f t="shared" si="17"/>
        <v>2841000</v>
      </c>
    </row>
    <row r="31" spans="1:13" x14ac:dyDescent="0.25">
      <c r="B31" s="1" t="str">
        <f t="shared" si="2"/>
        <v>a</v>
      </c>
      <c r="C31" s="11" t="s">
        <v>103</v>
      </c>
      <c r="D31" s="10" t="s">
        <v>16</v>
      </c>
      <c r="E31" s="9">
        <f t="shared" si="17"/>
        <v>13705910.979999999</v>
      </c>
      <c r="F31" s="9">
        <f t="shared" si="17"/>
        <v>16660000</v>
      </c>
      <c r="G31" s="9">
        <f t="shared" si="17"/>
        <v>16586140</v>
      </c>
      <c r="H31" s="9">
        <f t="shared" si="17"/>
        <v>0</v>
      </c>
      <c r="I31" s="9">
        <f t="shared" si="17"/>
        <v>16752000</v>
      </c>
      <c r="J31" s="9">
        <f t="shared" ref="J31" si="22">J45+J59+J115+J129+J297+J311+J325+J339</f>
        <v>22622000</v>
      </c>
      <c r="K31" s="9">
        <f t="shared" si="17"/>
        <v>5870000</v>
      </c>
    </row>
    <row r="32" spans="1:13" hidden="1" x14ac:dyDescent="0.25">
      <c r="B32" s="1" t="str">
        <f t="shared" si="2"/>
        <v>b</v>
      </c>
      <c r="C32" s="11" t="s">
        <v>103</v>
      </c>
      <c r="D32" s="10" t="s">
        <v>15</v>
      </c>
      <c r="E32" s="9">
        <f t="shared" si="17"/>
        <v>0</v>
      </c>
      <c r="F32" s="9">
        <f t="shared" si="17"/>
        <v>0</v>
      </c>
      <c r="G32" s="9">
        <f t="shared" si="17"/>
        <v>0</v>
      </c>
      <c r="H32" s="9">
        <f t="shared" si="17"/>
        <v>0</v>
      </c>
      <c r="I32" s="9">
        <f t="shared" si="17"/>
        <v>0</v>
      </c>
      <c r="J32" s="9">
        <f t="shared" ref="J32" si="23">J46+J60+J116+J130+J298+J312+J326+J340</f>
        <v>0</v>
      </c>
      <c r="K32" s="9">
        <f t="shared" si="17"/>
        <v>0</v>
      </c>
      <c r="L32" s="38"/>
    </row>
    <row r="33" spans="1:12" hidden="1" x14ac:dyDescent="0.25">
      <c r="B33" s="1" t="str">
        <f t="shared" si="2"/>
        <v>b</v>
      </c>
      <c r="C33" s="11" t="s">
        <v>103</v>
      </c>
      <c r="D33" s="10" t="s">
        <v>14</v>
      </c>
      <c r="E33" s="9">
        <f t="shared" si="17"/>
        <v>0</v>
      </c>
      <c r="F33" s="9">
        <f t="shared" si="17"/>
        <v>0</v>
      </c>
      <c r="G33" s="9">
        <f t="shared" si="17"/>
        <v>0</v>
      </c>
      <c r="H33" s="9">
        <f t="shared" si="17"/>
        <v>0</v>
      </c>
      <c r="I33" s="9">
        <f t="shared" si="17"/>
        <v>0</v>
      </c>
      <c r="J33" s="9">
        <f t="shared" ref="J33" si="24">J47+J61+J117+J131+J299+J313+J327+J341</f>
        <v>0</v>
      </c>
      <c r="K33" s="9">
        <f t="shared" si="17"/>
        <v>0</v>
      </c>
      <c r="L33" s="38"/>
    </row>
    <row r="34" spans="1:12" x14ac:dyDescent="0.25">
      <c r="B34" s="1" t="str">
        <f t="shared" si="2"/>
        <v>a</v>
      </c>
      <c r="C34" s="11" t="s">
        <v>103</v>
      </c>
      <c r="D34" s="10" t="s">
        <v>13</v>
      </c>
      <c r="E34" s="9">
        <f t="shared" si="17"/>
        <v>3381890.7900000005</v>
      </c>
      <c r="F34" s="9">
        <f t="shared" si="17"/>
        <v>2078000</v>
      </c>
      <c r="G34" s="9">
        <f t="shared" si="17"/>
        <v>2748000</v>
      </c>
      <c r="H34" s="9">
        <f t="shared" si="17"/>
        <v>0</v>
      </c>
      <c r="I34" s="9">
        <f t="shared" si="17"/>
        <v>2351000</v>
      </c>
      <c r="J34" s="9">
        <f t="shared" ref="J34" si="25">J48+J62+J118+J132+J300+J314+J328+J342</f>
        <v>2453000</v>
      </c>
      <c r="K34" s="9">
        <f t="shared" si="17"/>
        <v>102000</v>
      </c>
    </row>
    <row r="35" spans="1:12" x14ac:dyDescent="0.25">
      <c r="B35" s="1" t="str">
        <f t="shared" si="2"/>
        <v>a</v>
      </c>
      <c r="C35" s="11" t="s">
        <v>103</v>
      </c>
      <c r="D35" s="10" t="s">
        <v>12</v>
      </c>
      <c r="E35" s="9">
        <f t="shared" si="17"/>
        <v>638321.55000000005</v>
      </c>
      <c r="F35" s="9">
        <f t="shared" si="17"/>
        <v>307000</v>
      </c>
      <c r="G35" s="9">
        <f t="shared" si="17"/>
        <v>490300</v>
      </c>
      <c r="H35" s="9">
        <f t="shared" si="17"/>
        <v>0</v>
      </c>
      <c r="I35" s="9">
        <f t="shared" si="17"/>
        <v>339000</v>
      </c>
      <c r="J35" s="9">
        <f t="shared" ref="J35" si="26">J49+J63+J119+J133+J301+J315+J329+J343</f>
        <v>427000</v>
      </c>
      <c r="K35" s="9">
        <f t="shared" si="17"/>
        <v>88000</v>
      </c>
    </row>
    <row r="36" spans="1:12" x14ac:dyDescent="0.25">
      <c r="B36" s="1" t="str">
        <f t="shared" si="2"/>
        <v>a</v>
      </c>
      <c r="C36" s="11" t="s">
        <v>103</v>
      </c>
      <c r="D36" s="10" t="s">
        <v>11</v>
      </c>
      <c r="E36" s="9">
        <f t="shared" si="17"/>
        <v>112103.66</v>
      </c>
      <c r="F36" s="9">
        <f t="shared" si="17"/>
        <v>177000</v>
      </c>
      <c r="G36" s="9">
        <f t="shared" si="17"/>
        <v>181980</v>
      </c>
      <c r="H36" s="9">
        <f t="shared" si="17"/>
        <v>0</v>
      </c>
      <c r="I36" s="9">
        <f t="shared" si="17"/>
        <v>179000</v>
      </c>
      <c r="J36" s="9">
        <f t="shared" ref="J36" si="27">J50+J64+J120+J134+J302+J316+J330+J344</f>
        <v>205000</v>
      </c>
      <c r="K36" s="9">
        <f t="shared" si="17"/>
        <v>26000</v>
      </c>
    </row>
    <row r="37" spans="1:12" ht="30" x14ac:dyDescent="0.25">
      <c r="B37" s="1" t="str">
        <f t="shared" si="2"/>
        <v>a</v>
      </c>
      <c r="C37" s="8" t="s">
        <v>103</v>
      </c>
      <c r="D37" s="7" t="s">
        <v>10</v>
      </c>
      <c r="E37" s="6">
        <f t="shared" si="17"/>
        <v>1684981.9600000002</v>
      </c>
      <c r="F37" s="6">
        <f t="shared" si="17"/>
        <v>787000</v>
      </c>
      <c r="G37" s="6">
        <f t="shared" si="17"/>
        <v>984637</v>
      </c>
      <c r="H37" s="6">
        <f t="shared" si="17"/>
        <v>0</v>
      </c>
      <c r="I37" s="6">
        <f t="shared" si="17"/>
        <v>838000</v>
      </c>
      <c r="J37" s="6">
        <f t="shared" ref="J37" si="28">J51+J65+J121+J135+J303+J317+J331+J345</f>
        <v>9027000</v>
      </c>
      <c r="K37" s="6">
        <f t="shared" si="17"/>
        <v>8189000</v>
      </c>
    </row>
    <row r="38" spans="1:12" hidden="1" x14ac:dyDescent="0.25">
      <c r="B38" s="1" t="str">
        <f t="shared" si="2"/>
        <v>b</v>
      </c>
      <c r="C38" s="8" t="s">
        <v>103</v>
      </c>
      <c r="D38" s="7" t="s">
        <v>9</v>
      </c>
      <c r="E38" s="6">
        <f t="shared" si="17"/>
        <v>0</v>
      </c>
      <c r="F38" s="6">
        <f t="shared" si="17"/>
        <v>0</v>
      </c>
      <c r="G38" s="6">
        <f t="shared" si="17"/>
        <v>0</v>
      </c>
      <c r="H38" s="6">
        <f t="shared" si="17"/>
        <v>0</v>
      </c>
      <c r="I38" s="6">
        <f t="shared" si="17"/>
        <v>0</v>
      </c>
      <c r="J38" s="6">
        <f t="shared" ref="J38" si="29">J52+J66+J122+J136+J304+J318+J332+J346</f>
        <v>0</v>
      </c>
      <c r="K38" s="6">
        <f t="shared" si="17"/>
        <v>0</v>
      </c>
      <c r="L38" s="38"/>
    </row>
    <row r="39" spans="1:12" ht="15.75" thickBot="1" x14ac:dyDescent="0.3">
      <c r="B39" s="1" t="str">
        <f t="shared" si="2"/>
        <v>a</v>
      </c>
      <c r="C39" s="5" t="s">
        <v>103</v>
      </c>
      <c r="D39" s="4" t="s">
        <v>8</v>
      </c>
      <c r="E39" s="3">
        <f t="shared" si="17"/>
        <v>47082.729999999996</v>
      </c>
      <c r="F39" s="3">
        <f t="shared" si="17"/>
        <v>0</v>
      </c>
      <c r="G39" s="3">
        <f t="shared" si="17"/>
        <v>54543</v>
      </c>
      <c r="H39" s="3">
        <f t="shared" si="17"/>
        <v>0</v>
      </c>
      <c r="I39" s="3">
        <f t="shared" si="17"/>
        <v>0</v>
      </c>
      <c r="J39" s="3">
        <f t="shared" ref="J39" si="30">J53+J67+J123+J137+J305+J319+J333+J347</f>
        <v>0</v>
      </c>
      <c r="K39" s="3">
        <f t="shared" si="17"/>
        <v>0</v>
      </c>
    </row>
    <row r="40" spans="1:12" ht="61.5" thickTop="1" thickBot="1" x14ac:dyDescent="0.3">
      <c r="A40" s="1" t="s">
        <v>200</v>
      </c>
      <c r="B40" s="1" t="str">
        <f t="shared" si="2"/>
        <v>a</v>
      </c>
      <c r="C40" s="14" t="s">
        <v>143</v>
      </c>
      <c r="D40" s="16" t="s">
        <v>142</v>
      </c>
      <c r="E40" s="16">
        <f>E43+E51+E52+E53</f>
        <v>11410001.630000001</v>
      </c>
      <c r="F40" s="16">
        <f>F43+F51+F52+F53</f>
        <v>9414000</v>
      </c>
      <c r="G40" s="16">
        <f t="shared" ref="G40:J40" si="31">G43+G51+G52+G53</f>
        <v>10244600</v>
      </c>
      <c r="H40" s="16">
        <f t="shared" si="31"/>
        <v>0</v>
      </c>
      <c r="I40" s="53">
        <f t="shared" si="31"/>
        <v>9730000</v>
      </c>
      <c r="J40" s="53">
        <f t="shared" si="31"/>
        <v>17231000</v>
      </c>
      <c r="K40" s="16">
        <f>J40-I40</f>
        <v>7501000</v>
      </c>
    </row>
    <row r="41" spans="1:12" ht="30.75" thickTop="1" x14ac:dyDescent="0.25">
      <c r="B41" s="1" t="str">
        <f t="shared" ref="B41:B42" si="32">IF(OR(E41&lt;&gt;0,F41&lt;&gt;0,G41&lt;&gt;0,H41&lt;&gt;0,I41&lt;&gt;0,J41&lt;&gt;0,K41&lt;&gt;0),"a","b")</f>
        <v>a</v>
      </c>
      <c r="C41" s="28"/>
      <c r="D41" s="29" t="s">
        <v>20</v>
      </c>
      <c r="E41" s="31">
        <v>255</v>
      </c>
      <c r="F41" s="31">
        <v>255</v>
      </c>
      <c r="G41" s="31">
        <v>255</v>
      </c>
      <c r="H41" s="31"/>
      <c r="I41" s="54">
        <v>255</v>
      </c>
      <c r="J41" s="54">
        <v>255</v>
      </c>
      <c r="K41" s="31">
        <f t="shared" ref="K41:K53" si="33">J41-I41</f>
        <v>0</v>
      </c>
    </row>
    <row r="42" spans="1:12" ht="30" x14ac:dyDescent="0.25">
      <c r="B42" s="1" t="str">
        <f t="shared" si="32"/>
        <v>a</v>
      </c>
      <c r="C42" s="28"/>
      <c r="D42" s="29" t="s">
        <v>19</v>
      </c>
      <c r="E42" s="31">
        <v>93</v>
      </c>
      <c r="F42" s="31">
        <v>114</v>
      </c>
      <c r="G42" s="31">
        <v>114</v>
      </c>
      <c r="H42" s="31"/>
      <c r="I42" s="54">
        <v>114</v>
      </c>
      <c r="J42" s="54">
        <v>114</v>
      </c>
      <c r="K42" s="31">
        <f t="shared" si="33"/>
        <v>0</v>
      </c>
    </row>
    <row r="43" spans="1:12" x14ac:dyDescent="0.25">
      <c r="B43" s="1" t="str">
        <f t="shared" si="2"/>
        <v>a</v>
      </c>
      <c r="C43" s="8" t="s">
        <v>103</v>
      </c>
      <c r="D43" s="7" t="s">
        <v>18</v>
      </c>
      <c r="E43" s="6">
        <f>SUM(E44:E50)</f>
        <v>10892482.23</v>
      </c>
      <c r="F43" s="6">
        <f>SUM(F44:F50)</f>
        <v>9321000</v>
      </c>
      <c r="G43" s="6">
        <f t="shared" ref="G43:J43" si="34">SUM(G44:G50)</f>
        <v>10031653</v>
      </c>
      <c r="H43" s="6">
        <f t="shared" si="34"/>
        <v>0</v>
      </c>
      <c r="I43" s="6">
        <f t="shared" si="34"/>
        <v>9604000</v>
      </c>
      <c r="J43" s="6">
        <f t="shared" si="34"/>
        <v>10588000</v>
      </c>
      <c r="K43" s="6">
        <f t="shared" si="33"/>
        <v>984000</v>
      </c>
    </row>
    <row r="44" spans="1:12" x14ac:dyDescent="0.25">
      <c r="B44" s="1" t="str">
        <f t="shared" si="2"/>
        <v>a</v>
      </c>
      <c r="C44" s="11" t="s">
        <v>103</v>
      </c>
      <c r="D44" s="10" t="s">
        <v>17</v>
      </c>
      <c r="E44" s="9">
        <v>4250647.75</v>
      </c>
      <c r="F44" s="9">
        <v>4200000</v>
      </c>
      <c r="G44" s="9">
        <v>4188000</v>
      </c>
      <c r="H44" s="9"/>
      <c r="I44" s="9">
        <v>4200000</v>
      </c>
      <c r="J44" s="9">
        <v>4200000</v>
      </c>
      <c r="K44" s="9">
        <f t="shared" si="33"/>
        <v>0</v>
      </c>
    </row>
    <row r="45" spans="1:12" ht="75" x14ac:dyDescent="0.25">
      <c r="B45" s="1" t="str">
        <f t="shared" si="2"/>
        <v>a</v>
      </c>
      <c r="C45" s="11" t="s">
        <v>103</v>
      </c>
      <c r="D45" s="10" t="s">
        <v>16</v>
      </c>
      <c r="E45" s="9">
        <v>3126428.6399999997</v>
      </c>
      <c r="F45" s="9">
        <v>3000000</v>
      </c>
      <c r="G45" s="9">
        <v>2974353</v>
      </c>
      <c r="H45" s="9"/>
      <c r="I45" s="9">
        <v>3000000</v>
      </c>
      <c r="J45" s="9">
        <v>3852000</v>
      </c>
      <c r="K45" s="9">
        <f t="shared" si="33"/>
        <v>852000</v>
      </c>
      <c r="L45" s="1" t="s">
        <v>270</v>
      </c>
    </row>
    <row r="46" spans="1:12" hidden="1" x14ac:dyDescent="0.25">
      <c r="B46" s="1" t="str">
        <f t="shared" si="2"/>
        <v>b</v>
      </c>
      <c r="C46" s="11" t="s">
        <v>103</v>
      </c>
      <c r="D46" s="10" t="s">
        <v>15</v>
      </c>
      <c r="E46" s="9">
        <v>0</v>
      </c>
      <c r="F46" s="9">
        <v>0</v>
      </c>
      <c r="G46" s="9">
        <v>0</v>
      </c>
      <c r="H46" s="9"/>
      <c r="I46" s="39"/>
      <c r="J46" s="39"/>
      <c r="K46" s="9">
        <f t="shared" si="33"/>
        <v>0</v>
      </c>
      <c r="L46" s="38"/>
    </row>
    <row r="47" spans="1:12" hidden="1" x14ac:dyDescent="0.25">
      <c r="B47" s="1" t="str">
        <f t="shared" si="2"/>
        <v>b</v>
      </c>
      <c r="C47" s="11" t="s">
        <v>103</v>
      </c>
      <c r="D47" s="10" t="s">
        <v>14</v>
      </c>
      <c r="E47" s="9">
        <v>0</v>
      </c>
      <c r="F47" s="9">
        <v>0</v>
      </c>
      <c r="G47" s="9">
        <v>0</v>
      </c>
      <c r="H47" s="9"/>
      <c r="I47" s="39"/>
      <c r="J47" s="39"/>
      <c r="K47" s="9">
        <f t="shared" si="33"/>
        <v>0</v>
      </c>
      <c r="L47" s="38"/>
    </row>
    <row r="48" spans="1:12" x14ac:dyDescent="0.25">
      <c r="B48" s="1" t="str">
        <f t="shared" si="2"/>
        <v>a</v>
      </c>
      <c r="C48" s="11" t="s">
        <v>103</v>
      </c>
      <c r="D48" s="10" t="s">
        <v>13</v>
      </c>
      <c r="E48" s="9">
        <v>3376091.68</v>
      </c>
      <c r="F48" s="9">
        <v>2025000</v>
      </c>
      <c r="G48" s="9">
        <v>2695000</v>
      </c>
      <c r="H48" s="9"/>
      <c r="I48" s="9">
        <f>2293000+5000</f>
        <v>2298000</v>
      </c>
      <c r="J48" s="9">
        <v>2400000</v>
      </c>
      <c r="K48" s="39">
        <f t="shared" si="33"/>
        <v>102000</v>
      </c>
    </row>
    <row r="49" spans="1:12" x14ac:dyDescent="0.25">
      <c r="B49" s="1" t="str">
        <f t="shared" si="2"/>
        <v>a</v>
      </c>
      <c r="C49" s="11" t="s">
        <v>103</v>
      </c>
      <c r="D49" s="10" t="s">
        <v>12</v>
      </c>
      <c r="E49" s="9">
        <v>112771.6</v>
      </c>
      <c r="F49" s="9">
        <v>70000</v>
      </c>
      <c r="G49" s="9">
        <v>148300</v>
      </c>
      <c r="H49" s="9"/>
      <c r="I49" s="9">
        <v>80000</v>
      </c>
      <c r="J49" s="9">
        <v>110000</v>
      </c>
      <c r="K49" s="9">
        <f t="shared" si="33"/>
        <v>30000</v>
      </c>
    </row>
    <row r="50" spans="1:12" x14ac:dyDescent="0.25">
      <c r="B50" s="1" t="str">
        <f t="shared" si="2"/>
        <v>a</v>
      </c>
      <c r="C50" s="11" t="s">
        <v>103</v>
      </c>
      <c r="D50" s="10" t="s">
        <v>11</v>
      </c>
      <c r="E50" s="9">
        <v>26542.560000000001</v>
      </c>
      <c r="F50" s="9">
        <v>26000</v>
      </c>
      <c r="G50" s="9">
        <v>26000</v>
      </c>
      <c r="H50" s="9"/>
      <c r="I50" s="9">
        <v>26000</v>
      </c>
      <c r="J50" s="9">
        <v>26000</v>
      </c>
      <c r="K50" s="9">
        <f t="shared" si="33"/>
        <v>0</v>
      </c>
    </row>
    <row r="51" spans="1:12" ht="165" x14ac:dyDescent="0.25">
      <c r="B51" s="1" t="str">
        <f t="shared" si="2"/>
        <v>a</v>
      </c>
      <c r="C51" s="8" t="s">
        <v>103</v>
      </c>
      <c r="D51" s="7" t="s">
        <v>10</v>
      </c>
      <c r="E51" s="6">
        <v>501680.18</v>
      </c>
      <c r="F51" s="6">
        <v>93000</v>
      </c>
      <c r="G51" s="6">
        <v>208600</v>
      </c>
      <c r="H51" s="6">
        <v>0</v>
      </c>
      <c r="I51" s="6">
        <v>126000</v>
      </c>
      <c r="J51" s="6">
        <v>6643000</v>
      </c>
      <c r="K51" s="6">
        <f t="shared" si="33"/>
        <v>6517000</v>
      </c>
      <c r="L51" s="1" t="s">
        <v>264</v>
      </c>
    </row>
    <row r="52" spans="1:12" hidden="1" x14ac:dyDescent="0.25">
      <c r="B52" s="1" t="str">
        <f t="shared" si="2"/>
        <v>b</v>
      </c>
      <c r="C52" s="8" t="s">
        <v>103</v>
      </c>
      <c r="D52" s="7" t="s">
        <v>9</v>
      </c>
      <c r="E52" s="6">
        <v>0</v>
      </c>
      <c r="F52" s="6">
        <v>0</v>
      </c>
      <c r="G52" s="6">
        <v>0</v>
      </c>
      <c r="H52" s="6">
        <v>0</v>
      </c>
      <c r="I52" s="40">
        <v>0</v>
      </c>
      <c r="J52" s="40">
        <v>0</v>
      </c>
      <c r="K52" s="6">
        <f t="shared" si="33"/>
        <v>0</v>
      </c>
      <c r="L52" s="38"/>
    </row>
    <row r="53" spans="1:12" ht="15.75" thickBot="1" x14ac:dyDescent="0.3">
      <c r="B53" s="1" t="str">
        <f t="shared" si="2"/>
        <v>a</v>
      </c>
      <c r="C53" s="5" t="s">
        <v>103</v>
      </c>
      <c r="D53" s="4" t="s">
        <v>8</v>
      </c>
      <c r="E53" s="3">
        <v>15839.22</v>
      </c>
      <c r="F53" s="3">
        <v>0</v>
      </c>
      <c r="G53" s="3">
        <v>4347</v>
      </c>
      <c r="H53" s="3">
        <v>0</v>
      </c>
      <c r="I53" s="3">
        <v>0</v>
      </c>
      <c r="J53" s="3">
        <v>0</v>
      </c>
      <c r="K53" s="3">
        <f t="shared" si="33"/>
        <v>0</v>
      </c>
    </row>
    <row r="54" spans="1:12" ht="31.5" thickTop="1" thickBot="1" x14ac:dyDescent="0.3">
      <c r="A54" s="1" t="s">
        <v>200</v>
      </c>
      <c r="B54" s="1" t="str">
        <f t="shared" si="2"/>
        <v>a</v>
      </c>
      <c r="C54" s="14" t="s">
        <v>141</v>
      </c>
      <c r="D54" s="16" t="s">
        <v>140</v>
      </c>
      <c r="E54" s="16">
        <f>E68+E82+E96</f>
        <v>3390334.7700000005</v>
      </c>
      <c r="F54" s="16">
        <f>F68+F82+F96</f>
        <v>3298000</v>
      </c>
      <c r="G54" s="16">
        <f t="shared" ref="G54:K54" si="35">G68+G82+G96</f>
        <v>3298000</v>
      </c>
      <c r="H54" s="16">
        <f t="shared" si="35"/>
        <v>0</v>
      </c>
      <c r="I54" s="16">
        <f t="shared" si="35"/>
        <v>3298000</v>
      </c>
      <c r="J54" s="16">
        <f t="shared" si="35"/>
        <v>4104000</v>
      </c>
      <c r="K54" s="16">
        <f t="shared" si="35"/>
        <v>806000</v>
      </c>
    </row>
    <row r="55" spans="1:12" ht="30.75" thickTop="1" x14ac:dyDescent="0.25">
      <c r="B55" s="1" t="str">
        <f t="shared" si="2"/>
        <v>a</v>
      </c>
      <c r="C55" s="28"/>
      <c r="D55" s="29" t="s">
        <v>20</v>
      </c>
      <c r="E55" s="31">
        <f t="shared" ref="E55:F67" si="36">E69+E83+E97</f>
        <v>174</v>
      </c>
      <c r="F55" s="31">
        <f t="shared" si="36"/>
        <v>174</v>
      </c>
      <c r="G55" s="31">
        <f t="shared" ref="G55:K55" si="37">G69+G83+G97</f>
        <v>174</v>
      </c>
      <c r="H55" s="31">
        <f t="shared" si="37"/>
        <v>174</v>
      </c>
      <c r="I55" s="31">
        <f t="shared" si="37"/>
        <v>174</v>
      </c>
      <c r="J55" s="31">
        <f t="shared" si="37"/>
        <v>174</v>
      </c>
      <c r="K55" s="31">
        <f t="shared" si="37"/>
        <v>0</v>
      </c>
    </row>
    <row r="56" spans="1:12" ht="30" x14ac:dyDescent="0.25">
      <c r="B56" s="1" t="str">
        <f t="shared" si="2"/>
        <v>a</v>
      </c>
      <c r="C56" s="28"/>
      <c r="D56" s="29" t="s">
        <v>19</v>
      </c>
      <c r="E56" s="31">
        <f t="shared" si="36"/>
        <v>38</v>
      </c>
      <c r="F56" s="31">
        <f t="shared" si="36"/>
        <v>38</v>
      </c>
      <c r="G56" s="31">
        <f t="shared" ref="G56:K56" si="38">G70+G84+G98</f>
        <v>38</v>
      </c>
      <c r="H56" s="31">
        <f t="shared" si="38"/>
        <v>0</v>
      </c>
      <c r="I56" s="31">
        <f t="shared" si="38"/>
        <v>38</v>
      </c>
      <c r="J56" s="31">
        <f t="shared" si="38"/>
        <v>38</v>
      </c>
      <c r="K56" s="31">
        <f t="shared" si="38"/>
        <v>0</v>
      </c>
    </row>
    <row r="57" spans="1:12" x14ac:dyDescent="0.25">
      <c r="B57" s="1" t="str">
        <f t="shared" si="2"/>
        <v>a</v>
      </c>
      <c r="C57" s="8" t="s">
        <v>103</v>
      </c>
      <c r="D57" s="7" t="s">
        <v>18</v>
      </c>
      <c r="E57" s="6">
        <f t="shared" si="36"/>
        <v>3347360.9200000004</v>
      </c>
      <c r="F57" s="6">
        <f t="shared" si="36"/>
        <v>3278000</v>
      </c>
      <c r="G57" s="6">
        <f t="shared" ref="G57:K57" si="39">G71+G85+G99</f>
        <v>3278000</v>
      </c>
      <c r="H57" s="6">
        <f t="shared" si="39"/>
        <v>0</v>
      </c>
      <c r="I57" s="6">
        <f t="shared" si="39"/>
        <v>3278000</v>
      </c>
      <c r="J57" s="6">
        <f t="shared" si="39"/>
        <v>3837000</v>
      </c>
      <c r="K57" s="6">
        <f t="shared" si="39"/>
        <v>559000</v>
      </c>
    </row>
    <row r="58" spans="1:12" x14ac:dyDescent="0.25">
      <c r="B58" s="1" t="str">
        <f t="shared" si="2"/>
        <v>a</v>
      </c>
      <c r="C58" s="11" t="s">
        <v>103</v>
      </c>
      <c r="D58" s="10" t="s">
        <v>17</v>
      </c>
      <c r="E58" s="9">
        <f t="shared" si="36"/>
        <v>2458910.98</v>
      </c>
      <c r="F58" s="9">
        <f t="shared" si="36"/>
        <v>2430000</v>
      </c>
      <c r="G58" s="9">
        <f t="shared" ref="G58:K58" si="40">G72+G86+G100</f>
        <v>2402000</v>
      </c>
      <c r="H58" s="9">
        <f t="shared" si="40"/>
        <v>0</v>
      </c>
      <c r="I58" s="9">
        <f t="shared" si="40"/>
        <v>2430000</v>
      </c>
      <c r="J58" s="9">
        <f t="shared" si="40"/>
        <v>2768000</v>
      </c>
      <c r="K58" s="9">
        <f t="shared" si="40"/>
        <v>338000</v>
      </c>
    </row>
    <row r="59" spans="1:12" x14ac:dyDescent="0.25">
      <c r="B59" s="1" t="str">
        <f t="shared" si="2"/>
        <v>a</v>
      </c>
      <c r="C59" s="11" t="s">
        <v>103</v>
      </c>
      <c r="D59" s="10" t="s">
        <v>16</v>
      </c>
      <c r="E59" s="9">
        <f t="shared" si="36"/>
        <v>836940.97</v>
      </c>
      <c r="F59" s="9">
        <f t="shared" si="36"/>
        <v>819000</v>
      </c>
      <c r="G59" s="9">
        <f t="shared" ref="G59:K59" si="41">G73+G87+G101</f>
        <v>819000</v>
      </c>
      <c r="H59" s="9">
        <f t="shared" si="41"/>
        <v>0</v>
      </c>
      <c r="I59" s="9">
        <f t="shared" si="41"/>
        <v>819000</v>
      </c>
      <c r="J59" s="9">
        <f t="shared" si="41"/>
        <v>1030000</v>
      </c>
      <c r="K59" s="9">
        <f t="shared" si="41"/>
        <v>211000</v>
      </c>
    </row>
    <row r="60" spans="1:12" hidden="1" x14ac:dyDescent="0.25">
      <c r="B60" s="1" t="str">
        <f t="shared" si="2"/>
        <v>b</v>
      </c>
      <c r="C60" s="11" t="s">
        <v>103</v>
      </c>
      <c r="D60" s="10" t="s">
        <v>15</v>
      </c>
      <c r="E60" s="9">
        <f t="shared" si="36"/>
        <v>0</v>
      </c>
      <c r="F60" s="9">
        <f t="shared" si="36"/>
        <v>0</v>
      </c>
      <c r="G60" s="9">
        <f t="shared" ref="G60:K60" si="42">G74+G88+G102</f>
        <v>0</v>
      </c>
      <c r="H60" s="9">
        <f t="shared" si="42"/>
        <v>0</v>
      </c>
      <c r="I60" s="9">
        <f t="shared" si="42"/>
        <v>0</v>
      </c>
      <c r="J60" s="9">
        <f t="shared" si="42"/>
        <v>0</v>
      </c>
      <c r="K60" s="9">
        <f t="shared" si="42"/>
        <v>0</v>
      </c>
      <c r="L60" s="38"/>
    </row>
    <row r="61" spans="1:12" hidden="1" x14ac:dyDescent="0.25">
      <c r="B61" s="1" t="str">
        <f t="shared" si="2"/>
        <v>b</v>
      </c>
      <c r="C61" s="11" t="s">
        <v>103</v>
      </c>
      <c r="D61" s="10" t="s">
        <v>14</v>
      </c>
      <c r="E61" s="9">
        <f t="shared" si="36"/>
        <v>0</v>
      </c>
      <c r="F61" s="9">
        <f t="shared" si="36"/>
        <v>0</v>
      </c>
      <c r="G61" s="9">
        <f t="shared" ref="G61:K61" si="43">G75+G89+G103</f>
        <v>0</v>
      </c>
      <c r="H61" s="9">
        <f t="shared" si="43"/>
        <v>0</v>
      </c>
      <c r="I61" s="9">
        <f t="shared" si="43"/>
        <v>0</v>
      </c>
      <c r="J61" s="9">
        <f t="shared" si="43"/>
        <v>0</v>
      </c>
      <c r="K61" s="9">
        <f t="shared" si="43"/>
        <v>0</v>
      </c>
      <c r="L61" s="38"/>
    </row>
    <row r="62" spans="1:12" hidden="1" x14ac:dyDescent="0.25">
      <c r="B62" s="1" t="str">
        <f t="shared" si="2"/>
        <v>b</v>
      </c>
      <c r="C62" s="11" t="s">
        <v>103</v>
      </c>
      <c r="D62" s="10" t="s">
        <v>13</v>
      </c>
      <c r="E62" s="9">
        <f t="shared" si="36"/>
        <v>0</v>
      </c>
      <c r="F62" s="9">
        <f t="shared" si="36"/>
        <v>0</v>
      </c>
      <c r="G62" s="9">
        <f t="shared" ref="G62:K62" si="44">G76+G90+G104</f>
        <v>0</v>
      </c>
      <c r="H62" s="9">
        <f t="shared" si="44"/>
        <v>0</v>
      </c>
      <c r="I62" s="9">
        <f t="shared" si="44"/>
        <v>0</v>
      </c>
      <c r="J62" s="9">
        <f t="shared" si="44"/>
        <v>0</v>
      </c>
      <c r="K62" s="9">
        <f t="shared" si="44"/>
        <v>0</v>
      </c>
      <c r="L62" s="38"/>
    </row>
    <row r="63" spans="1:12" x14ac:dyDescent="0.25">
      <c r="B63" s="1" t="str">
        <f t="shared" si="2"/>
        <v>a</v>
      </c>
      <c r="C63" s="11" t="s">
        <v>103</v>
      </c>
      <c r="D63" s="10" t="s">
        <v>12</v>
      </c>
      <c r="E63" s="9">
        <f t="shared" si="36"/>
        <v>37994.04</v>
      </c>
      <c r="F63" s="9">
        <f t="shared" si="36"/>
        <v>15000</v>
      </c>
      <c r="G63" s="9">
        <f t="shared" ref="G63:K63" si="45">G77+G91+G105</f>
        <v>43000</v>
      </c>
      <c r="H63" s="9">
        <f t="shared" si="45"/>
        <v>0</v>
      </c>
      <c r="I63" s="9">
        <f t="shared" si="45"/>
        <v>15000</v>
      </c>
      <c r="J63" s="9">
        <f t="shared" si="45"/>
        <v>15000</v>
      </c>
      <c r="K63" s="9">
        <f t="shared" si="45"/>
        <v>0</v>
      </c>
    </row>
    <row r="64" spans="1:12" x14ac:dyDescent="0.25">
      <c r="B64" s="1" t="str">
        <f t="shared" si="2"/>
        <v>a</v>
      </c>
      <c r="C64" s="11" t="s">
        <v>103</v>
      </c>
      <c r="D64" s="10" t="s">
        <v>11</v>
      </c>
      <c r="E64" s="9">
        <f t="shared" si="36"/>
        <v>13514.93</v>
      </c>
      <c r="F64" s="9">
        <f t="shared" si="36"/>
        <v>14000</v>
      </c>
      <c r="G64" s="9">
        <f t="shared" ref="G64:K64" si="46">G78+G92+G106</f>
        <v>14000</v>
      </c>
      <c r="H64" s="9">
        <f t="shared" si="46"/>
        <v>0</v>
      </c>
      <c r="I64" s="9">
        <f t="shared" si="46"/>
        <v>14000</v>
      </c>
      <c r="J64" s="9">
        <f t="shared" si="46"/>
        <v>24000</v>
      </c>
      <c r="K64" s="9">
        <f t="shared" si="46"/>
        <v>10000</v>
      </c>
    </row>
    <row r="65" spans="2:12" ht="30" x14ac:dyDescent="0.25">
      <c r="B65" s="1" t="str">
        <f t="shared" si="2"/>
        <v>a</v>
      </c>
      <c r="C65" s="8" t="s">
        <v>103</v>
      </c>
      <c r="D65" s="7" t="s">
        <v>10</v>
      </c>
      <c r="E65" s="6">
        <f t="shared" si="36"/>
        <v>38884.5</v>
      </c>
      <c r="F65" s="6">
        <f t="shared" si="36"/>
        <v>20000</v>
      </c>
      <c r="G65" s="6">
        <f t="shared" ref="G65:K65" si="47">G79+G93+G107</f>
        <v>20000</v>
      </c>
      <c r="H65" s="6">
        <f t="shared" si="47"/>
        <v>0</v>
      </c>
      <c r="I65" s="6">
        <f t="shared" si="47"/>
        <v>20000</v>
      </c>
      <c r="J65" s="6">
        <f t="shared" si="47"/>
        <v>267000</v>
      </c>
      <c r="K65" s="6">
        <f t="shared" si="47"/>
        <v>247000</v>
      </c>
    </row>
    <row r="66" spans="2:12" hidden="1" x14ac:dyDescent="0.25">
      <c r="B66" s="1" t="str">
        <f t="shared" si="2"/>
        <v>b</v>
      </c>
      <c r="C66" s="8" t="s">
        <v>103</v>
      </c>
      <c r="D66" s="7" t="s">
        <v>9</v>
      </c>
      <c r="E66" s="6">
        <f t="shared" si="36"/>
        <v>0</v>
      </c>
      <c r="F66" s="6">
        <f t="shared" si="36"/>
        <v>0</v>
      </c>
      <c r="G66" s="6">
        <f t="shared" ref="G66:K66" si="48">G80+G94+G108</f>
        <v>0</v>
      </c>
      <c r="H66" s="6">
        <f t="shared" si="48"/>
        <v>0</v>
      </c>
      <c r="I66" s="6">
        <f t="shared" si="48"/>
        <v>0</v>
      </c>
      <c r="J66" s="6">
        <f t="shared" si="48"/>
        <v>0</v>
      </c>
      <c r="K66" s="6">
        <f t="shared" si="48"/>
        <v>0</v>
      </c>
      <c r="L66" s="38"/>
    </row>
    <row r="67" spans="2:12" ht="15.75" thickBot="1" x14ac:dyDescent="0.3">
      <c r="B67" s="1" t="str">
        <f t="shared" si="2"/>
        <v>a</v>
      </c>
      <c r="C67" s="5" t="s">
        <v>103</v>
      </c>
      <c r="D67" s="4" t="s">
        <v>8</v>
      </c>
      <c r="E67" s="3">
        <f t="shared" si="36"/>
        <v>4089.35</v>
      </c>
      <c r="F67" s="3">
        <f t="shared" si="36"/>
        <v>0</v>
      </c>
      <c r="G67" s="3">
        <f t="shared" ref="G67:K67" si="49">G81+G95+G109</f>
        <v>0</v>
      </c>
      <c r="H67" s="3">
        <f t="shared" si="49"/>
        <v>0</v>
      </c>
      <c r="I67" s="3">
        <f t="shared" si="49"/>
        <v>0</v>
      </c>
      <c r="J67" s="3">
        <f t="shared" si="49"/>
        <v>0</v>
      </c>
      <c r="K67" s="3">
        <f t="shared" si="49"/>
        <v>0</v>
      </c>
    </row>
    <row r="68" spans="2:12" ht="31.5" thickTop="1" thickBot="1" x14ac:dyDescent="0.3">
      <c r="B68" s="1" t="str">
        <f t="shared" si="2"/>
        <v>a</v>
      </c>
      <c r="C68" s="14" t="s">
        <v>139</v>
      </c>
      <c r="D68" s="16" t="s">
        <v>138</v>
      </c>
      <c r="E68" s="16">
        <f>E71+E79+E80+E81</f>
        <v>3190896.7700000005</v>
      </c>
      <c r="F68" s="16">
        <f>F71+F79+F80+F81</f>
        <v>3048000</v>
      </c>
      <c r="G68" s="16">
        <f t="shared" ref="G68:J68" si="50">G71+G79+G80+G81</f>
        <v>3048000</v>
      </c>
      <c r="H68" s="16">
        <f t="shared" si="50"/>
        <v>0</v>
      </c>
      <c r="I68" s="16">
        <f t="shared" si="50"/>
        <v>3048000</v>
      </c>
      <c r="J68" s="16">
        <f t="shared" si="50"/>
        <v>3754000</v>
      </c>
      <c r="K68" s="16">
        <f>J68-I68</f>
        <v>706000</v>
      </c>
    </row>
    <row r="69" spans="2:12" ht="30.75" thickTop="1" x14ac:dyDescent="0.25">
      <c r="B69" s="1" t="str">
        <f t="shared" ref="B69:B70" si="51">IF(OR(E69&lt;&gt;0,F69&lt;&gt;0,G69&lt;&gt;0,H69&lt;&gt;0,I69&lt;&gt;0,J69&lt;&gt;0,K69&lt;&gt;0),"a","b")</f>
        <v>a</v>
      </c>
      <c r="C69" s="28"/>
      <c r="D69" s="29" t="s">
        <v>20</v>
      </c>
      <c r="E69" s="31">
        <v>174</v>
      </c>
      <c r="F69" s="31">
        <v>174</v>
      </c>
      <c r="G69" s="31">
        <v>174</v>
      </c>
      <c r="H69" s="31">
        <v>174</v>
      </c>
      <c r="I69" s="31">
        <v>174</v>
      </c>
      <c r="J69" s="54">
        <v>174</v>
      </c>
      <c r="K69" s="31">
        <f t="shared" ref="K69:K132" si="52">J69-I69</f>
        <v>0</v>
      </c>
      <c r="L69" s="1" t="s">
        <v>212</v>
      </c>
    </row>
    <row r="70" spans="2:12" ht="30" x14ac:dyDescent="0.25">
      <c r="B70" s="1" t="str">
        <f t="shared" si="51"/>
        <v>a</v>
      </c>
      <c r="C70" s="28"/>
      <c r="D70" s="29" t="s">
        <v>19</v>
      </c>
      <c r="E70" s="31">
        <v>38</v>
      </c>
      <c r="F70" s="31">
        <v>38</v>
      </c>
      <c r="G70" s="31">
        <v>38</v>
      </c>
      <c r="H70" s="31"/>
      <c r="I70" s="31">
        <v>38</v>
      </c>
      <c r="J70" s="54">
        <v>38</v>
      </c>
      <c r="K70" s="31">
        <f t="shared" si="52"/>
        <v>0</v>
      </c>
    </row>
    <row r="71" spans="2:12" x14ac:dyDescent="0.25">
      <c r="B71" s="1" t="str">
        <f t="shared" si="2"/>
        <v>a</v>
      </c>
      <c r="C71" s="8" t="s">
        <v>103</v>
      </c>
      <c r="D71" s="7" t="s">
        <v>18</v>
      </c>
      <c r="E71" s="6">
        <f>SUM(E72:E78)</f>
        <v>3147922.9200000004</v>
      </c>
      <c r="F71" s="6">
        <f>SUM(F72:F78)</f>
        <v>3028000</v>
      </c>
      <c r="G71" s="6">
        <f t="shared" ref="G71:J71" si="53">SUM(G72:G78)</f>
        <v>3028000</v>
      </c>
      <c r="H71" s="6">
        <f t="shared" si="53"/>
        <v>0</v>
      </c>
      <c r="I71" s="6">
        <f t="shared" si="53"/>
        <v>3028000</v>
      </c>
      <c r="J71" s="6">
        <f t="shared" si="53"/>
        <v>3487000</v>
      </c>
      <c r="K71" s="6">
        <f t="shared" si="52"/>
        <v>459000</v>
      </c>
    </row>
    <row r="72" spans="2:12" x14ac:dyDescent="0.25">
      <c r="B72" s="1" t="str">
        <f t="shared" si="2"/>
        <v>a</v>
      </c>
      <c r="C72" s="11" t="s">
        <v>103</v>
      </c>
      <c r="D72" s="10" t="s">
        <v>17</v>
      </c>
      <c r="E72" s="9">
        <v>2458910.98</v>
      </c>
      <c r="F72" s="9">
        <v>2430000</v>
      </c>
      <c r="G72" s="9">
        <v>2402000</v>
      </c>
      <c r="H72" s="9"/>
      <c r="I72" s="9">
        <v>2430000</v>
      </c>
      <c r="J72" s="9">
        <v>2768000</v>
      </c>
      <c r="K72" s="9">
        <f t="shared" si="52"/>
        <v>338000</v>
      </c>
      <c r="L72" s="1" t="s">
        <v>202</v>
      </c>
    </row>
    <row r="73" spans="2:12" ht="30" x14ac:dyDescent="0.25">
      <c r="B73" s="1" t="str">
        <f t="shared" si="2"/>
        <v>a</v>
      </c>
      <c r="C73" s="11" t="s">
        <v>103</v>
      </c>
      <c r="D73" s="10" t="s">
        <v>16</v>
      </c>
      <c r="E73" s="9">
        <v>647502.97</v>
      </c>
      <c r="F73" s="9">
        <v>579000</v>
      </c>
      <c r="G73" s="9">
        <v>579000</v>
      </c>
      <c r="H73" s="9"/>
      <c r="I73" s="9">
        <v>579000</v>
      </c>
      <c r="J73" s="9">
        <v>700000</v>
      </c>
      <c r="K73" s="39">
        <f t="shared" si="52"/>
        <v>121000</v>
      </c>
      <c r="L73" s="1" t="s">
        <v>267</v>
      </c>
    </row>
    <row r="74" spans="2:12" hidden="1" x14ac:dyDescent="0.25">
      <c r="B74" s="1" t="str">
        <f t="shared" si="2"/>
        <v>b</v>
      </c>
      <c r="C74" s="11" t="s">
        <v>103</v>
      </c>
      <c r="D74" s="10" t="s">
        <v>15</v>
      </c>
      <c r="E74" s="9">
        <v>0</v>
      </c>
      <c r="F74" s="9">
        <v>0</v>
      </c>
      <c r="G74" s="9">
        <v>0</v>
      </c>
      <c r="H74" s="9"/>
      <c r="I74" s="9"/>
      <c r="J74" s="9"/>
      <c r="K74" s="9">
        <f t="shared" si="52"/>
        <v>0</v>
      </c>
      <c r="L74" s="38"/>
    </row>
    <row r="75" spans="2:12" hidden="1" x14ac:dyDescent="0.25">
      <c r="B75" s="1" t="str">
        <f t="shared" si="2"/>
        <v>b</v>
      </c>
      <c r="C75" s="11" t="s">
        <v>103</v>
      </c>
      <c r="D75" s="10" t="s">
        <v>14</v>
      </c>
      <c r="E75" s="9">
        <v>0</v>
      </c>
      <c r="F75" s="9">
        <v>0</v>
      </c>
      <c r="G75" s="9">
        <v>0</v>
      </c>
      <c r="H75" s="9"/>
      <c r="I75" s="9"/>
      <c r="J75" s="9"/>
      <c r="K75" s="9">
        <f t="shared" si="52"/>
        <v>0</v>
      </c>
      <c r="L75" s="38"/>
    </row>
    <row r="76" spans="2:12" hidden="1" x14ac:dyDescent="0.25">
      <c r="B76" s="1" t="str">
        <f t="shared" si="2"/>
        <v>b</v>
      </c>
      <c r="C76" s="11" t="s">
        <v>103</v>
      </c>
      <c r="D76" s="10" t="s">
        <v>13</v>
      </c>
      <c r="E76" s="9">
        <v>0</v>
      </c>
      <c r="F76" s="9">
        <v>0</v>
      </c>
      <c r="G76" s="9">
        <v>0</v>
      </c>
      <c r="H76" s="9"/>
      <c r="I76" s="9"/>
      <c r="J76" s="9"/>
      <c r="K76" s="9">
        <f t="shared" si="52"/>
        <v>0</v>
      </c>
      <c r="L76" s="38"/>
    </row>
    <row r="77" spans="2:12" x14ac:dyDescent="0.25">
      <c r="B77" s="1" t="str">
        <f t="shared" si="2"/>
        <v>a</v>
      </c>
      <c r="C77" s="11" t="s">
        <v>103</v>
      </c>
      <c r="D77" s="10" t="s">
        <v>12</v>
      </c>
      <c r="E77" s="9">
        <v>37994.04</v>
      </c>
      <c r="F77" s="9">
        <v>15000</v>
      </c>
      <c r="G77" s="9">
        <v>43000</v>
      </c>
      <c r="H77" s="9"/>
      <c r="I77" s="9">
        <v>15000</v>
      </c>
      <c r="J77" s="9">
        <v>15000</v>
      </c>
      <c r="K77" s="9">
        <f t="shared" si="52"/>
        <v>0</v>
      </c>
    </row>
    <row r="78" spans="2:12" x14ac:dyDescent="0.25">
      <c r="B78" s="1" t="str">
        <f t="shared" si="2"/>
        <v>a</v>
      </c>
      <c r="C78" s="11" t="s">
        <v>103</v>
      </c>
      <c r="D78" s="10" t="s">
        <v>11</v>
      </c>
      <c r="E78" s="9">
        <v>3514.93</v>
      </c>
      <c r="F78" s="9">
        <v>4000</v>
      </c>
      <c r="G78" s="9">
        <v>4000</v>
      </c>
      <c r="H78" s="9"/>
      <c r="I78" s="9">
        <v>4000</v>
      </c>
      <c r="J78" s="9">
        <v>4000</v>
      </c>
      <c r="K78" s="9">
        <f t="shared" si="52"/>
        <v>0</v>
      </c>
    </row>
    <row r="79" spans="2:12" ht="75" x14ac:dyDescent="0.25">
      <c r="B79" s="1" t="str">
        <f t="shared" si="2"/>
        <v>a</v>
      </c>
      <c r="C79" s="8" t="s">
        <v>103</v>
      </c>
      <c r="D79" s="7" t="s">
        <v>10</v>
      </c>
      <c r="E79" s="6">
        <v>38884.5</v>
      </c>
      <c r="F79" s="6">
        <v>20000</v>
      </c>
      <c r="G79" s="6">
        <v>20000</v>
      </c>
      <c r="H79" s="6">
        <v>0</v>
      </c>
      <c r="I79" s="6">
        <v>20000</v>
      </c>
      <c r="J79" s="6">
        <v>267000</v>
      </c>
      <c r="K79" s="40">
        <f t="shared" si="52"/>
        <v>247000</v>
      </c>
      <c r="L79" s="1" t="s">
        <v>201</v>
      </c>
    </row>
    <row r="80" spans="2:12" hidden="1" x14ac:dyDescent="0.25">
      <c r="B80" s="1" t="str">
        <f t="shared" si="2"/>
        <v>b</v>
      </c>
      <c r="C80" s="8" t="s">
        <v>103</v>
      </c>
      <c r="D80" s="7" t="s">
        <v>9</v>
      </c>
      <c r="E80" s="6">
        <v>0</v>
      </c>
      <c r="F80" s="6">
        <v>0</v>
      </c>
      <c r="G80" s="6">
        <v>0</v>
      </c>
      <c r="H80" s="6">
        <v>0</v>
      </c>
      <c r="I80" s="6">
        <v>0</v>
      </c>
      <c r="J80" s="6">
        <v>0</v>
      </c>
      <c r="K80" s="6">
        <f t="shared" si="52"/>
        <v>0</v>
      </c>
      <c r="L80" s="38"/>
    </row>
    <row r="81" spans="2:12" ht="15.75" thickBot="1" x14ac:dyDescent="0.3">
      <c r="B81" s="1" t="str">
        <f t="shared" si="2"/>
        <v>a</v>
      </c>
      <c r="C81" s="5" t="s">
        <v>103</v>
      </c>
      <c r="D81" s="4" t="s">
        <v>8</v>
      </c>
      <c r="E81" s="3">
        <v>4089.35</v>
      </c>
      <c r="F81" s="3">
        <v>0</v>
      </c>
      <c r="G81" s="3">
        <v>0</v>
      </c>
      <c r="H81" s="3">
        <v>0</v>
      </c>
      <c r="I81" s="3">
        <v>0</v>
      </c>
      <c r="J81" s="3">
        <v>0</v>
      </c>
      <c r="K81" s="3">
        <f t="shared" si="52"/>
        <v>0</v>
      </c>
    </row>
    <row r="82" spans="2:12" ht="31.5" thickTop="1" thickBot="1" x14ac:dyDescent="0.3">
      <c r="B82" s="1" t="str">
        <f t="shared" si="2"/>
        <v>a</v>
      </c>
      <c r="C82" s="14" t="s">
        <v>137</v>
      </c>
      <c r="D82" s="16" t="s">
        <v>136</v>
      </c>
      <c r="E82" s="16">
        <f>E85+E93+E94+E95</f>
        <v>99740</v>
      </c>
      <c r="F82" s="16">
        <f>F85+F93+F94+F95</f>
        <v>150000</v>
      </c>
      <c r="G82" s="16">
        <f t="shared" ref="G82:J82" si="54">G85+G93+G94+G95</f>
        <v>150000</v>
      </c>
      <c r="H82" s="16">
        <f t="shared" si="54"/>
        <v>0</v>
      </c>
      <c r="I82" s="16">
        <f t="shared" si="54"/>
        <v>150000</v>
      </c>
      <c r="J82" s="16">
        <f t="shared" si="54"/>
        <v>150000</v>
      </c>
      <c r="K82" s="16">
        <f>J82-I82</f>
        <v>0</v>
      </c>
    </row>
    <row r="83" spans="2:12" ht="30.75" hidden="1" thickTop="1" x14ac:dyDescent="0.25">
      <c r="B83" s="1" t="str">
        <f t="shared" ref="B83:B84" si="55">IF(OR(E83&lt;&gt;0,F83&lt;&gt;0,G83&lt;&gt;0,H83&lt;&gt;0,I83&lt;&gt;0,J83&lt;&gt;0,K83&lt;&gt;0),"a","b")</f>
        <v>b</v>
      </c>
      <c r="C83" s="28"/>
      <c r="D83" s="29" t="s">
        <v>20</v>
      </c>
      <c r="E83" s="31"/>
      <c r="F83" s="31"/>
      <c r="G83" s="31"/>
      <c r="H83" s="31"/>
      <c r="I83" s="31"/>
      <c r="J83" s="31"/>
      <c r="K83" s="31">
        <f t="shared" si="52"/>
        <v>0</v>
      </c>
      <c r="L83" s="38"/>
    </row>
    <row r="84" spans="2:12" ht="15.75" hidden="1" thickTop="1" x14ac:dyDescent="0.25">
      <c r="B84" s="1" t="str">
        <f t="shared" si="55"/>
        <v>b</v>
      </c>
      <c r="C84" s="28"/>
      <c r="D84" s="29" t="s">
        <v>19</v>
      </c>
      <c r="E84" s="31"/>
      <c r="F84" s="31"/>
      <c r="G84" s="31"/>
      <c r="H84" s="31"/>
      <c r="I84" s="31"/>
      <c r="J84" s="31"/>
      <c r="K84" s="31">
        <f t="shared" si="52"/>
        <v>0</v>
      </c>
      <c r="L84" s="38"/>
    </row>
    <row r="85" spans="2:12" ht="15.75" thickTop="1" x14ac:dyDescent="0.25">
      <c r="B85" s="1" t="str">
        <f t="shared" ref="B85:B158" si="56">IF(OR(E85&lt;&gt;0,F85&lt;&gt;0,G85&lt;&gt;0,H85&lt;&gt;0,I85&lt;&gt;0,J85&lt;&gt;0,K85&lt;&gt;0),"a","b")</f>
        <v>a</v>
      </c>
      <c r="C85" s="8" t="s">
        <v>103</v>
      </c>
      <c r="D85" s="7" t="s">
        <v>18</v>
      </c>
      <c r="E85" s="6">
        <f>SUM(E86:E92)</f>
        <v>99740</v>
      </c>
      <c r="F85" s="6">
        <f>SUM(F86:F92)</f>
        <v>150000</v>
      </c>
      <c r="G85" s="6">
        <f t="shared" ref="G85:J85" si="57">SUM(G86:G92)</f>
        <v>150000</v>
      </c>
      <c r="H85" s="6">
        <f t="shared" si="57"/>
        <v>0</v>
      </c>
      <c r="I85" s="6">
        <f t="shared" si="57"/>
        <v>150000</v>
      </c>
      <c r="J85" s="6">
        <f t="shared" si="57"/>
        <v>150000</v>
      </c>
      <c r="K85" s="6">
        <f t="shared" si="52"/>
        <v>0</v>
      </c>
    </row>
    <row r="86" spans="2:12" hidden="1" x14ac:dyDescent="0.25">
      <c r="B86" s="1" t="str">
        <f t="shared" si="56"/>
        <v>b</v>
      </c>
      <c r="C86" s="11" t="s">
        <v>103</v>
      </c>
      <c r="D86" s="10" t="s">
        <v>17</v>
      </c>
      <c r="E86" s="9"/>
      <c r="F86" s="9"/>
      <c r="G86" s="9"/>
      <c r="H86" s="9"/>
      <c r="I86" s="9"/>
      <c r="J86" s="9"/>
      <c r="K86" s="9">
        <f t="shared" si="52"/>
        <v>0</v>
      </c>
      <c r="L86" s="38"/>
    </row>
    <row r="87" spans="2:12" ht="15.75" thickBot="1" x14ac:dyDescent="0.3">
      <c r="B87" s="1" t="str">
        <f t="shared" si="56"/>
        <v>a</v>
      </c>
      <c r="C87" s="11" t="s">
        <v>103</v>
      </c>
      <c r="D87" s="10" t="s">
        <v>16</v>
      </c>
      <c r="E87" s="9">
        <v>99740</v>
      </c>
      <c r="F87" s="9">
        <v>150000</v>
      </c>
      <c r="G87" s="9">
        <v>150000</v>
      </c>
      <c r="H87" s="9"/>
      <c r="I87" s="9">
        <v>150000</v>
      </c>
      <c r="J87" s="9">
        <v>150000</v>
      </c>
      <c r="K87" s="9">
        <f t="shared" si="52"/>
        <v>0</v>
      </c>
    </row>
    <row r="88" spans="2:12" ht="15.75" hidden="1" thickBot="1" x14ac:dyDescent="0.3">
      <c r="B88" s="1" t="str">
        <f t="shared" si="56"/>
        <v>b</v>
      </c>
      <c r="C88" s="11" t="s">
        <v>103</v>
      </c>
      <c r="D88" s="10" t="s">
        <v>15</v>
      </c>
      <c r="E88" s="9"/>
      <c r="F88" s="9"/>
      <c r="G88" s="9"/>
      <c r="H88" s="9"/>
      <c r="I88" s="9"/>
      <c r="J88" s="9"/>
      <c r="K88" s="9">
        <f t="shared" si="52"/>
        <v>0</v>
      </c>
      <c r="L88" s="38"/>
    </row>
    <row r="89" spans="2:12" ht="15.75" hidden="1" thickBot="1" x14ac:dyDescent="0.3">
      <c r="B89" s="1" t="str">
        <f t="shared" si="56"/>
        <v>b</v>
      </c>
      <c r="C89" s="11" t="s">
        <v>103</v>
      </c>
      <c r="D89" s="10" t="s">
        <v>14</v>
      </c>
      <c r="E89" s="9"/>
      <c r="F89" s="9"/>
      <c r="G89" s="9"/>
      <c r="H89" s="9"/>
      <c r="I89" s="9"/>
      <c r="J89" s="9"/>
      <c r="K89" s="9">
        <f t="shared" si="52"/>
        <v>0</v>
      </c>
      <c r="L89" s="38"/>
    </row>
    <row r="90" spans="2:12" ht="15.75" hidden="1" thickBot="1" x14ac:dyDescent="0.3">
      <c r="B90" s="1" t="str">
        <f t="shared" si="56"/>
        <v>b</v>
      </c>
      <c r="C90" s="11" t="s">
        <v>103</v>
      </c>
      <c r="D90" s="10" t="s">
        <v>13</v>
      </c>
      <c r="E90" s="9"/>
      <c r="F90" s="9"/>
      <c r="G90" s="9"/>
      <c r="H90" s="9"/>
      <c r="I90" s="9"/>
      <c r="J90" s="9"/>
      <c r="K90" s="9">
        <f t="shared" si="52"/>
        <v>0</v>
      </c>
      <c r="L90" s="38"/>
    </row>
    <row r="91" spans="2:12" ht="15.75" hidden="1" thickBot="1" x14ac:dyDescent="0.3">
      <c r="B91" s="1" t="str">
        <f t="shared" si="56"/>
        <v>b</v>
      </c>
      <c r="C91" s="11" t="s">
        <v>103</v>
      </c>
      <c r="D91" s="10" t="s">
        <v>12</v>
      </c>
      <c r="E91" s="9"/>
      <c r="F91" s="9"/>
      <c r="G91" s="9"/>
      <c r="H91" s="9"/>
      <c r="I91" s="9"/>
      <c r="J91" s="9"/>
      <c r="K91" s="9">
        <f t="shared" si="52"/>
        <v>0</v>
      </c>
      <c r="L91" s="38"/>
    </row>
    <row r="92" spans="2:12" ht="15.75" hidden="1" thickBot="1" x14ac:dyDescent="0.3">
      <c r="B92" s="1" t="str">
        <f t="shared" si="56"/>
        <v>b</v>
      </c>
      <c r="C92" s="11" t="s">
        <v>103</v>
      </c>
      <c r="D92" s="10" t="s">
        <v>11</v>
      </c>
      <c r="E92" s="9"/>
      <c r="F92" s="9"/>
      <c r="G92" s="9"/>
      <c r="H92" s="9"/>
      <c r="I92" s="9"/>
      <c r="J92" s="9"/>
      <c r="K92" s="9">
        <f t="shared" si="52"/>
        <v>0</v>
      </c>
      <c r="L92" s="38"/>
    </row>
    <row r="93" spans="2:12" ht="15.75" hidden="1" thickBot="1" x14ac:dyDescent="0.3">
      <c r="B93" s="1" t="str">
        <f t="shared" si="56"/>
        <v>b</v>
      </c>
      <c r="C93" s="8" t="s">
        <v>103</v>
      </c>
      <c r="D93" s="7" t="s">
        <v>10</v>
      </c>
      <c r="E93" s="6">
        <v>0</v>
      </c>
      <c r="F93" s="6">
        <v>0</v>
      </c>
      <c r="G93" s="6">
        <v>0</v>
      </c>
      <c r="H93" s="6">
        <v>0</v>
      </c>
      <c r="I93" s="6">
        <v>0</v>
      </c>
      <c r="J93" s="6">
        <v>0</v>
      </c>
      <c r="K93" s="6">
        <f t="shared" si="52"/>
        <v>0</v>
      </c>
      <c r="L93" s="38"/>
    </row>
    <row r="94" spans="2:12" ht="15.75" hidden="1" thickBot="1" x14ac:dyDescent="0.3">
      <c r="B94" s="1" t="str">
        <f t="shared" si="56"/>
        <v>b</v>
      </c>
      <c r="C94" s="8" t="s">
        <v>103</v>
      </c>
      <c r="D94" s="7" t="s">
        <v>9</v>
      </c>
      <c r="E94" s="6">
        <v>0</v>
      </c>
      <c r="F94" s="6">
        <v>0</v>
      </c>
      <c r="G94" s="6">
        <v>0</v>
      </c>
      <c r="H94" s="6">
        <v>0</v>
      </c>
      <c r="I94" s="6">
        <v>0</v>
      </c>
      <c r="J94" s="6">
        <v>0</v>
      </c>
      <c r="K94" s="6">
        <f t="shared" si="52"/>
        <v>0</v>
      </c>
      <c r="L94" s="38"/>
    </row>
    <row r="95" spans="2:12" ht="15.75" hidden="1" thickBot="1" x14ac:dyDescent="0.3">
      <c r="B95" s="1" t="str">
        <f t="shared" si="56"/>
        <v>b</v>
      </c>
      <c r="C95" s="5" t="s">
        <v>103</v>
      </c>
      <c r="D95" s="4" t="s">
        <v>8</v>
      </c>
      <c r="E95" s="3">
        <v>0</v>
      </c>
      <c r="F95" s="3">
        <v>0</v>
      </c>
      <c r="G95" s="3">
        <v>0</v>
      </c>
      <c r="H95" s="3">
        <v>0</v>
      </c>
      <c r="I95" s="3">
        <v>0</v>
      </c>
      <c r="J95" s="3">
        <v>0</v>
      </c>
      <c r="K95" s="3">
        <f t="shared" si="52"/>
        <v>0</v>
      </c>
      <c r="L95" s="38"/>
    </row>
    <row r="96" spans="2:12" ht="46.5" thickTop="1" thickBot="1" x14ac:dyDescent="0.3">
      <c r="B96" s="1" t="str">
        <f t="shared" si="56"/>
        <v>a</v>
      </c>
      <c r="C96" s="14" t="s">
        <v>135</v>
      </c>
      <c r="D96" s="16" t="s">
        <v>134</v>
      </c>
      <c r="E96" s="16">
        <f>E99+E107+E108+E109</f>
        <v>99698</v>
      </c>
      <c r="F96" s="16">
        <f>F99+F107+F108+F109</f>
        <v>100000</v>
      </c>
      <c r="G96" s="16">
        <f t="shared" ref="G96:J96" si="58">G99+G107+G108+G109</f>
        <v>100000</v>
      </c>
      <c r="H96" s="16">
        <f t="shared" si="58"/>
        <v>0</v>
      </c>
      <c r="I96" s="16">
        <f t="shared" si="58"/>
        <v>100000</v>
      </c>
      <c r="J96" s="16">
        <f t="shared" si="58"/>
        <v>200000</v>
      </c>
      <c r="K96" s="16">
        <f>J96-I96</f>
        <v>100000</v>
      </c>
    </row>
    <row r="97" spans="2:12" ht="30.75" hidden="1" thickTop="1" x14ac:dyDescent="0.25">
      <c r="B97" s="1" t="str">
        <f t="shared" si="56"/>
        <v>b</v>
      </c>
      <c r="C97" s="28"/>
      <c r="D97" s="29" t="s">
        <v>20</v>
      </c>
      <c r="E97" s="31"/>
      <c r="F97" s="31"/>
      <c r="G97" s="31"/>
      <c r="H97" s="31"/>
      <c r="I97" s="31"/>
      <c r="J97" s="31"/>
      <c r="K97" s="31">
        <f t="shared" si="52"/>
        <v>0</v>
      </c>
      <c r="L97" s="38"/>
    </row>
    <row r="98" spans="2:12" ht="15.75" hidden="1" thickTop="1" x14ac:dyDescent="0.25">
      <c r="B98" s="1" t="str">
        <f t="shared" si="56"/>
        <v>b</v>
      </c>
      <c r="C98" s="28"/>
      <c r="D98" s="29" t="s">
        <v>19</v>
      </c>
      <c r="E98" s="31"/>
      <c r="F98" s="31"/>
      <c r="G98" s="31"/>
      <c r="H98" s="31"/>
      <c r="I98" s="31"/>
      <c r="J98" s="31"/>
      <c r="K98" s="31">
        <f t="shared" si="52"/>
        <v>0</v>
      </c>
      <c r="L98" s="38"/>
    </row>
    <row r="99" spans="2:12" ht="15.75" thickTop="1" x14ac:dyDescent="0.25">
      <c r="B99" s="1" t="str">
        <f t="shared" si="56"/>
        <v>a</v>
      </c>
      <c r="C99" s="8" t="s">
        <v>103</v>
      </c>
      <c r="D99" s="7" t="s">
        <v>18</v>
      </c>
      <c r="E99" s="6">
        <f>SUM(E100:E106)</f>
        <v>99698</v>
      </c>
      <c r="F99" s="6">
        <f>SUM(F100:F106)</f>
        <v>100000</v>
      </c>
      <c r="G99" s="6">
        <f t="shared" ref="G99:J99" si="59">SUM(G100:G106)</f>
        <v>100000</v>
      </c>
      <c r="H99" s="6">
        <f t="shared" si="59"/>
        <v>0</v>
      </c>
      <c r="I99" s="6">
        <f t="shared" si="59"/>
        <v>100000</v>
      </c>
      <c r="J99" s="6">
        <f t="shared" si="59"/>
        <v>200000</v>
      </c>
      <c r="K99" s="6">
        <f t="shared" si="52"/>
        <v>100000</v>
      </c>
    </row>
    <row r="100" spans="2:12" hidden="1" x14ac:dyDescent="0.25">
      <c r="B100" s="1" t="str">
        <f t="shared" si="56"/>
        <v>b</v>
      </c>
      <c r="C100" s="11" t="s">
        <v>103</v>
      </c>
      <c r="D100" s="12" t="s">
        <v>17</v>
      </c>
      <c r="E100" s="9"/>
      <c r="F100" s="9"/>
      <c r="G100" s="9"/>
      <c r="H100" s="9"/>
      <c r="I100" s="9"/>
      <c r="J100" s="9"/>
      <c r="K100" s="9">
        <f t="shared" si="52"/>
        <v>0</v>
      </c>
      <c r="L100" s="38"/>
    </row>
    <row r="101" spans="2:12" ht="45" x14ac:dyDescent="0.25">
      <c r="B101" s="1" t="str">
        <f t="shared" si="56"/>
        <v>a</v>
      </c>
      <c r="C101" s="11" t="s">
        <v>103</v>
      </c>
      <c r="D101" s="10" t="s">
        <v>16</v>
      </c>
      <c r="E101" s="9">
        <v>89698</v>
      </c>
      <c r="F101" s="9">
        <v>90000</v>
      </c>
      <c r="G101" s="9">
        <v>90000</v>
      </c>
      <c r="H101" s="9"/>
      <c r="I101" s="9">
        <v>90000</v>
      </c>
      <c r="J101" s="9">
        <v>180000</v>
      </c>
      <c r="K101" s="39">
        <f t="shared" si="52"/>
        <v>90000</v>
      </c>
      <c r="L101" s="56" t="s">
        <v>269</v>
      </c>
    </row>
    <row r="102" spans="2:12" hidden="1" x14ac:dyDescent="0.25">
      <c r="B102" s="1" t="str">
        <f t="shared" si="56"/>
        <v>b</v>
      </c>
      <c r="C102" s="11" t="s">
        <v>103</v>
      </c>
      <c r="D102" s="10" t="s">
        <v>15</v>
      </c>
      <c r="E102" s="9"/>
      <c r="F102" s="9"/>
      <c r="G102" s="9"/>
      <c r="H102" s="9"/>
      <c r="I102" s="9"/>
      <c r="J102" s="9"/>
      <c r="K102" s="9">
        <f t="shared" si="52"/>
        <v>0</v>
      </c>
      <c r="L102" s="38"/>
    </row>
    <row r="103" spans="2:12" hidden="1" x14ac:dyDescent="0.25">
      <c r="B103" s="1" t="str">
        <f t="shared" si="56"/>
        <v>b</v>
      </c>
      <c r="C103" s="11" t="s">
        <v>103</v>
      </c>
      <c r="D103" s="10" t="s">
        <v>14</v>
      </c>
      <c r="E103" s="9"/>
      <c r="F103" s="9"/>
      <c r="G103" s="9"/>
      <c r="H103" s="9"/>
      <c r="I103" s="9"/>
      <c r="J103" s="9"/>
      <c r="K103" s="9">
        <f t="shared" si="52"/>
        <v>0</v>
      </c>
      <c r="L103" s="38"/>
    </row>
    <row r="104" spans="2:12" hidden="1" x14ac:dyDescent="0.25">
      <c r="B104" s="1" t="str">
        <f t="shared" si="56"/>
        <v>b</v>
      </c>
      <c r="C104" s="11" t="s">
        <v>103</v>
      </c>
      <c r="D104" s="10" t="s">
        <v>13</v>
      </c>
      <c r="E104" s="9"/>
      <c r="F104" s="9"/>
      <c r="G104" s="9"/>
      <c r="H104" s="9"/>
      <c r="I104" s="9"/>
      <c r="J104" s="9"/>
      <c r="K104" s="9">
        <f t="shared" si="52"/>
        <v>0</v>
      </c>
      <c r="L104" s="38"/>
    </row>
    <row r="105" spans="2:12" hidden="1" x14ac:dyDescent="0.25">
      <c r="B105" s="1" t="str">
        <f t="shared" si="56"/>
        <v>b</v>
      </c>
      <c r="C105" s="11" t="s">
        <v>103</v>
      </c>
      <c r="D105" s="10" t="s">
        <v>12</v>
      </c>
      <c r="E105" s="9"/>
      <c r="F105" s="9"/>
      <c r="G105" s="9"/>
      <c r="H105" s="9"/>
      <c r="I105" s="9"/>
      <c r="J105" s="9"/>
      <c r="K105" s="9">
        <f t="shared" si="52"/>
        <v>0</v>
      </c>
      <c r="L105" s="38"/>
    </row>
    <row r="106" spans="2:12" ht="15.75" thickBot="1" x14ac:dyDescent="0.3">
      <c r="B106" s="1" t="str">
        <f t="shared" si="56"/>
        <v>a</v>
      </c>
      <c r="C106" s="11" t="s">
        <v>103</v>
      </c>
      <c r="D106" s="10" t="s">
        <v>11</v>
      </c>
      <c r="E106" s="9">
        <v>10000</v>
      </c>
      <c r="F106" s="9">
        <v>10000</v>
      </c>
      <c r="G106" s="9">
        <v>10000</v>
      </c>
      <c r="H106" s="9"/>
      <c r="I106" s="9">
        <v>10000</v>
      </c>
      <c r="J106" s="9">
        <v>20000</v>
      </c>
      <c r="K106" s="39">
        <f t="shared" si="52"/>
        <v>10000</v>
      </c>
    </row>
    <row r="107" spans="2:12" ht="15.75" hidden="1" thickBot="1" x14ac:dyDescent="0.3">
      <c r="B107" s="1" t="str">
        <f t="shared" si="56"/>
        <v>b</v>
      </c>
      <c r="C107" s="8" t="s">
        <v>103</v>
      </c>
      <c r="D107" s="7" t="s">
        <v>10</v>
      </c>
      <c r="E107" s="6">
        <v>0</v>
      </c>
      <c r="F107" s="6">
        <v>0</v>
      </c>
      <c r="G107" s="6">
        <v>0</v>
      </c>
      <c r="H107" s="6">
        <v>0</v>
      </c>
      <c r="I107" s="6">
        <v>0</v>
      </c>
      <c r="J107" s="6">
        <v>0</v>
      </c>
      <c r="K107" s="6">
        <f t="shared" si="52"/>
        <v>0</v>
      </c>
      <c r="L107" s="38"/>
    </row>
    <row r="108" spans="2:12" ht="15.75" hidden="1" thickBot="1" x14ac:dyDescent="0.3">
      <c r="B108" s="1" t="str">
        <f t="shared" si="56"/>
        <v>b</v>
      </c>
      <c r="C108" s="8" t="s">
        <v>103</v>
      </c>
      <c r="D108" s="7" t="s">
        <v>9</v>
      </c>
      <c r="E108" s="6">
        <v>0</v>
      </c>
      <c r="F108" s="6">
        <v>0</v>
      </c>
      <c r="G108" s="6">
        <v>0</v>
      </c>
      <c r="H108" s="6">
        <v>0</v>
      </c>
      <c r="I108" s="6">
        <v>0</v>
      </c>
      <c r="J108" s="6">
        <v>0</v>
      </c>
      <c r="K108" s="6">
        <f t="shared" si="52"/>
        <v>0</v>
      </c>
      <c r="L108" s="38"/>
    </row>
    <row r="109" spans="2:12" ht="15.75" hidden="1" thickBot="1" x14ac:dyDescent="0.3">
      <c r="B109" s="1" t="str">
        <f t="shared" si="56"/>
        <v>b</v>
      </c>
      <c r="C109" s="5" t="s">
        <v>103</v>
      </c>
      <c r="D109" s="4" t="s">
        <v>8</v>
      </c>
      <c r="E109" s="3">
        <v>0</v>
      </c>
      <c r="F109" s="3">
        <v>0</v>
      </c>
      <c r="G109" s="3">
        <v>0</v>
      </c>
      <c r="H109" s="3">
        <v>0</v>
      </c>
      <c r="I109" s="3">
        <v>0</v>
      </c>
      <c r="J109" s="3">
        <v>0</v>
      </c>
      <c r="K109" s="3">
        <f t="shared" si="52"/>
        <v>0</v>
      </c>
      <c r="L109" s="38"/>
    </row>
    <row r="110" spans="2:12" ht="136.5" thickTop="1" thickBot="1" x14ac:dyDescent="0.3">
      <c r="B110" s="1" t="str">
        <f t="shared" si="56"/>
        <v>a</v>
      </c>
      <c r="C110" s="14" t="s">
        <v>133</v>
      </c>
      <c r="D110" s="2" t="s">
        <v>132</v>
      </c>
      <c r="E110" s="16">
        <f>E113+E121+E122+E123</f>
        <v>7335540.4799999995</v>
      </c>
      <c r="F110" s="16">
        <f>F113+F121+F122+F123</f>
        <v>7260000</v>
      </c>
      <c r="G110" s="16">
        <f t="shared" ref="G110:J110" si="60">G113+G121+G122+G123</f>
        <v>7260000</v>
      </c>
      <c r="H110" s="16">
        <f>I110-G110</f>
        <v>0</v>
      </c>
      <c r="I110" s="42">
        <f t="shared" si="60"/>
        <v>7260000</v>
      </c>
      <c r="J110" s="16">
        <f t="shared" si="60"/>
        <v>11660000</v>
      </c>
      <c r="K110" s="42">
        <f>J110-I110</f>
        <v>4400000</v>
      </c>
      <c r="L110" s="1" t="s">
        <v>261</v>
      </c>
    </row>
    <row r="111" spans="2:12" ht="30.75" thickTop="1" x14ac:dyDescent="0.25">
      <c r="B111" s="1" t="str">
        <f t="shared" ref="B111:B112" si="61">IF(OR(E111&lt;&gt;0,F111&lt;&gt;0,G111&lt;&gt;0,H111&lt;&gt;0,I111&lt;&gt;0,J111&lt;&gt;0,K111&lt;&gt;0),"a","b")</f>
        <v>a</v>
      </c>
      <c r="C111" s="28"/>
      <c r="D111" s="29" t="s">
        <v>20</v>
      </c>
      <c r="E111" s="31">
        <v>312</v>
      </c>
      <c r="F111" s="31">
        <v>312</v>
      </c>
      <c r="G111" s="31">
        <v>312</v>
      </c>
      <c r="H111" s="31"/>
      <c r="I111" s="31">
        <v>312</v>
      </c>
      <c r="J111" s="31">
        <v>312</v>
      </c>
      <c r="K111" s="31">
        <f t="shared" si="52"/>
        <v>0</v>
      </c>
    </row>
    <row r="112" spans="2:12" ht="30" x14ac:dyDescent="0.25">
      <c r="B112" s="1" t="str">
        <f t="shared" si="61"/>
        <v>a</v>
      </c>
      <c r="C112" s="28"/>
      <c r="D112" s="29" t="s">
        <v>19</v>
      </c>
      <c r="E112" s="31">
        <v>50</v>
      </c>
      <c r="F112" s="31">
        <v>50</v>
      </c>
      <c r="G112" s="31">
        <v>50</v>
      </c>
      <c r="H112" s="31"/>
      <c r="I112" s="31">
        <v>50</v>
      </c>
      <c r="J112" s="31">
        <v>50</v>
      </c>
      <c r="K112" s="31">
        <f t="shared" si="52"/>
        <v>0</v>
      </c>
    </row>
    <row r="113" spans="1:12" x14ac:dyDescent="0.25">
      <c r="B113" s="1" t="str">
        <f t="shared" si="56"/>
        <v>a</v>
      </c>
      <c r="C113" s="8" t="s">
        <v>103</v>
      </c>
      <c r="D113" s="7" t="s">
        <v>18</v>
      </c>
      <c r="E113" s="6">
        <f>SUM(E114:E120)</f>
        <v>7126982.6599999992</v>
      </c>
      <c r="F113" s="6">
        <f>SUM(F114:F120)</f>
        <v>7230000</v>
      </c>
      <c r="G113" s="6">
        <f t="shared" ref="G113:J113" si="62">SUM(G114:G120)</f>
        <v>7113606</v>
      </c>
      <c r="H113" s="6">
        <f t="shared" si="62"/>
        <v>0</v>
      </c>
      <c r="I113" s="6">
        <f t="shared" si="62"/>
        <v>7212000</v>
      </c>
      <c r="J113" s="6">
        <f t="shared" si="62"/>
        <v>11530000</v>
      </c>
      <c r="K113" s="6">
        <f t="shared" si="52"/>
        <v>4318000</v>
      </c>
    </row>
    <row r="114" spans="1:12" x14ac:dyDescent="0.25">
      <c r="B114" s="1" t="str">
        <f t="shared" si="56"/>
        <v>a</v>
      </c>
      <c r="C114" s="11" t="s">
        <v>103</v>
      </c>
      <c r="D114" s="12" t="s">
        <v>17</v>
      </c>
      <c r="E114" s="9">
        <v>3397498.54</v>
      </c>
      <c r="F114" s="9">
        <v>3100000</v>
      </c>
      <c r="G114" s="9">
        <v>3068000</v>
      </c>
      <c r="H114" s="9"/>
      <c r="I114" s="9">
        <v>3100000</v>
      </c>
      <c r="J114" s="9">
        <v>3708000</v>
      </c>
      <c r="K114" s="39">
        <f t="shared" si="52"/>
        <v>608000</v>
      </c>
      <c r="L114" s="1" t="s">
        <v>258</v>
      </c>
    </row>
    <row r="115" spans="1:12" ht="195" x14ac:dyDescent="0.25">
      <c r="B115" s="1" t="str">
        <f t="shared" si="56"/>
        <v>a</v>
      </c>
      <c r="C115" s="11" t="s">
        <v>103</v>
      </c>
      <c r="D115" s="10" t="s">
        <v>16</v>
      </c>
      <c r="E115" s="9">
        <v>3692131.57</v>
      </c>
      <c r="F115" s="9">
        <v>4006000</v>
      </c>
      <c r="G115" s="9">
        <v>3884606</v>
      </c>
      <c r="H115" s="9"/>
      <c r="I115" s="9">
        <f>3876000+107000-32000</f>
        <v>3951000</v>
      </c>
      <c r="J115" s="9">
        <v>7661000</v>
      </c>
      <c r="K115" s="39">
        <f t="shared" si="52"/>
        <v>3710000</v>
      </c>
      <c r="L115" s="1" t="s">
        <v>260</v>
      </c>
    </row>
    <row r="116" spans="1:12" hidden="1" x14ac:dyDescent="0.25">
      <c r="B116" s="1" t="str">
        <f t="shared" si="56"/>
        <v>b</v>
      </c>
      <c r="C116" s="11" t="s">
        <v>103</v>
      </c>
      <c r="D116" s="10" t="s">
        <v>15</v>
      </c>
      <c r="E116" s="9">
        <v>0</v>
      </c>
      <c r="F116" s="9">
        <v>0</v>
      </c>
      <c r="G116" s="9">
        <v>0</v>
      </c>
      <c r="H116" s="9"/>
      <c r="I116" s="9"/>
      <c r="J116" s="9"/>
      <c r="K116" s="9">
        <f t="shared" si="52"/>
        <v>0</v>
      </c>
      <c r="L116" s="38"/>
    </row>
    <row r="117" spans="1:12" hidden="1" x14ac:dyDescent="0.25">
      <c r="B117" s="1" t="str">
        <f t="shared" si="56"/>
        <v>b</v>
      </c>
      <c r="C117" s="11" t="s">
        <v>103</v>
      </c>
      <c r="D117" s="10" t="s">
        <v>14</v>
      </c>
      <c r="E117" s="9">
        <v>0</v>
      </c>
      <c r="F117" s="9">
        <v>0</v>
      </c>
      <c r="G117" s="9">
        <v>0</v>
      </c>
      <c r="H117" s="9"/>
      <c r="I117" s="9"/>
      <c r="J117" s="9"/>
      <c r="K117" s="9">
        <f t="shared" si="52"/>
        <v>0</v>
      </c>
      <c r="L117" s="38"/>
    </row>
    <row r="118" spans="1:12" x14ac:dyDescent="0.25">
      <c r="B118" s="1" t="str">
        <f t="shared" si="56"/>
        <v>a</v>
      </c>
      <c r="C118" s="11" t="s">
        <v>103</v>
      </c>
      <c r="D118" s="10" t="s">
        <v>13</v>
      </c>
      <c r="E118" s="9">
        <v>3370.2</v>
      </c>
      <c r="F118" s="9">
        <v>50000</v>
      </c>
      <c r="G118" s="9">
        <v>50000</v>
      </c>
      <c r="H118" s="9"/>
      <c r="I118" s="9">
        <v>50000</v>
      </c>
      <c r="J118" s="9">
        <v>50000</v>
      </c>
      <c r="K118" s="9">
        <f t="shared" si="52"/>
        <v>0</v>
      </c>
    </row>
    <row r="119" spans="1:12" x14ac:dyDescent="0.25">
      <c r="B119" s="1" t="str">
        <f t="shared" si="56"/>
        <v>a</v>
      </c>
      <c r="C119" s="11" t="s">
        <v>103</v>
      </c>
      <c r="D119" s="10" t="s">
        <v>12</v>
      </c>
      <c r="E119" s="9">
        <v>14700.79</v>
      </c>
      <c r="F119" s="9">
        <v>30000</v>
      </c>
      <c r="G119" s="9">
        <v>62000</v>
      </c>
      <c r="H119" s="9"/>
      <c r="I119" s="9">
        <v>62000</v>
      </c>
      <c r="J119" s="9">
        <v>62000</v>
      </c>
      <c r="K119" s="9">
        <f t="shared" si="52"/>
        <v>0</v>
      </c>
    </row>
    <row r="120" spans="1:12" x14ac:dyDescent="0.25">
      <c r="B120" s="1" t="str">
        <f t="shared" si="56"/>
        <v>a</v>
      </c>
      <c r="C120" s="11" t="s">
        <v>103</v>
      </c>
      <c r="D120" s="10" t="s">
        <v>11</v>
      </c>
      <c r="E120" s="9">
        <v>19281.560000000001</v>
      </c>
      <c r="F120" s="9">
        <v>44000</v>
      </c>
      <c r="G120" s="9">
        <v>49000</v>
      </c>
      <c r="H120" s="9"/>
      <c r="I120" s="9">
        <v>49000</v>
      </c>
      <c r="J120" s="9">
        <v>49000</v>
      </c>
      <c r="K120" s="9">
        <f t="shared" si="52"/>
        <v>0</v>
      </c>
    </row>
    <row r="121" spans="1:12" ht="30" x14ac:dyDescent="0.25">
      <c r="B121" s="1" t="str">
        <f t="shared" si="56"/>
        <v>a</v>
      </c>
      <c r="C121" s="8" t="s">
        <v>103</v>
      </c>
      <c r="D121" s="7" t="s">
        <v>10</v>
      </c>
      <c r="E121" s="6">
        <v>208557.82</v>
      </c>
      <c r="F121" s="6">
        <v>30000</v>
      </c>
      <c r="G121" s="6">
        <v>112037</v>
      </c>
      <c r="H121" s="6">
        <v>0</v>
      </c>
      <c r="I121" s="6">
        <v>48000</v>
      </c>
      <c r="J121" s="6">
        <v>130000</v>
      </c>
      <c r="K121" s="40">
        <f t="shared" si="52"/>
        <v>82000</v>
      </c>
      <c r="L121" s="1" t="s">
        <v>259</v>
      </c>
    </row>
    <row r="122" spans="1:12" hidden="1" x14ac:dyDescent="0.25">
      <c r="B122" s="1" t="str">
        <f t="shared" si="56"/>
        <v>b</v>
      </c>
      <c r="C122" s="8" t="s">
        <v>103</v>
      </c>
      <c r="D122" s="7" t="s">
        <v>9</v>
      </c>
      <c r="E122" s="6">
        <v>0</v>
      </c>
      <c r="F122" s="6">
        <v>0</v>
      </c>
      <c r="G122" s="6">
        <v>0</v>
      </c>
      <c r="H122" s="6">
        <v>0</v>
      </c>
      <c r="I122" s="6">
        <v>0</v>
      </c>
      <c r="J122" s="6">
        <v>0</v>
      </c>
      <c r="K122" s="6">
        <f t="shared" si="52"/>
        <v>0</v>
      </c>
      <c r="L122" s="38"/>
    </row>
    <row r="123" spans="1:12" ht="15.75" thickBot="1" x14ac:dyDescent="0.3">
      <c r="B123" s="1" t="str">
        <f t="shared" si="56"/>
        <v>a</v>
      </c>
      <c r="C123" s="5" t="s">
        <v>103</v>
      </c>
      <c r="D123" s="17" t="s">
        <v>8</v>
      </c>
      <c r="E123" s="3">
        <v>0</v>
      </c>
      <c r="F123" s="3">
        <v>0</v>
      </c>
      <c r="G123" s="3">
        <v>34357</v>
      </c>
      <c r="H123" s="3">
        <v>0</v>
      </c>
      <c r="I123" s="3">
        <v>0</v>
      </c>
      <c r="J123" s="3">
        <v>0</v>
      </c>
      <c r="K123" s="3">
        <f t="shared" si="52"/>
        <v>0</v>
      </c>
    </row>
    <row r="124" spans="1:12" ht="31.5" thickTop="1" thickBot="1" x14ac:dyDescent="0.3">
      <c r="A124" s="1" t="s">
        <v>200</v>
      </c>
      <c r="B124" s="1" t="str">
        <f t="shared" si="56"/>
        <v>a</v>
      </c>
      <c r="C124" s="14" t="s">
        <v>131</v>
      </c>
      <c r="D124" s="2" t="s">
        <v>130</v>
      </c>
      <c r="E124" s="16">
        <f>E138+E152+E166+E180+E194+E208+E222+E236+E250+E264+E278</f>
        <v>22056488.050000004</v>
      </c>
      <c r="F124" s="16">
        <f>F138+F152+F166+F180+F194+F208+F222+F236+F250+F264+F278</f>
        <v>22349000</v>
      </c>
      <c r="G124" s="16">
        <f t="shared" ref="G124:J124" si="63">G138+G152+G166+G180+G194+G208+G222+G236+G250+G264+G278</f>
        <v>22304000</v>
      </c>
      <c r="H124" s="16">
        <f t="shared" si="63"/>
        <v>0</v>
      </c>
      <c r="I124" s="16">
        <f t="shared" si="63"/>
        <v>22349000</v>
      </c>
      <c r="J124" s="16">
        <f t="shared" si="63"/>
        <v>26211000</v>
      </c>
      <c r="K124" s="16">
        <f>J124-I124</f>
        <v>3862000</v>
      </c>
    </row>
    <row r="125" spans="1:12" ht="30.75" thickTop="1" x14ac:dyDescent="0.25">
      <c r="B125" s="1" t="str">
        <f t="shared" si="56"/>
        <v>a</v>
      </c>
      <c r="C125" s="28"/>
      <c r="D125" s="29" t="s">
        <v>20</v>
      </c>
      <c r="E125" s="31">
        <f t="shared" ref="E125:F137" si="64">E139+E153+E167+E181+E195+E209+E223+E237+E251+E265+E279</f>
        <v>1813</v>
      </c>
      <c r="F125" s="31">
        <f t="shared" si="64"/>
        <v>1813</v>
      </c>
      <c r="G125" s="31">
        <f t="shared" ref="G125:J125" si="65">G139+G153+G167+G181+G195+G209+G223+G237+G251+G265+G279</f>
        <v>1813</v>
      </c>
      <c r="H125" s="31">
        <f t="shared" si="65"/>
        <v>0</v>
      </c>
      <c r="I125" s="31">
        <f t="shared" si="65"/>
        <v>1813</v>
      </c>
      <c r="J125" s="31">
        <f t="shared" si="65"/>
        <v>1813</v>
      </c>
      <c r="K125" s="31">
        <f t="shared" si="52"/>
        <v>0</v>
      </c>
    </row>
    <row r="126" spans="1:12" ht="30" x14ac:dyDescent="0.25">
      <c r="B126" s="1" t="str">
        <f t="shared" si="56"/>
        <v>a</v>
      </c>
      <c r="C126" s="28"/>
      <c r="D126" s="29" t="s">
        <v>19</v>
      </c>
      <c r="E126" s="31">
        <f t="shared" si="64"/>
        <v>133</v>
      </c>
      <c r="F126" s="31">
        <f t="shared" si="64"/>
        <v>133</v>
      </c>
      <c r="G126" s="31">
        <f t="shared" ref="G126:J126" si="66">G140+G154+G168+G182+G196+G210+G224+G238+G252+G266+G280</f>
        <v>133</v>
      </c>
      <c r="H126" s="31">
        <f t="shared" si="66"/>
        <v>0</v>
      </c>
      <c r="I126" s="31">
        <f t="shared" si="66"/>
        <v>133</v>
      </c>
      <c r="J126" s="31">
        <f t="shared" si="66"/>
        <v>133</v>
      </c>
      <c r="K126" s="31">
        <f t="shared" si="52"/>
        <v>0</v>
      </c>
    </row>
    <row r="127" spans="1:12" x14ac:dyDescent="0.25">
      <c r="B127" s="1" t="str">
        <f t="shared" si="56"/>
        <v>a</v>
      </c>
      <c r="C127" s="8" t="s">
        <v>103</v>
      </c>
      <c r="D127" s="7" t="s">
        <v>18</v>
      </c>
      <c r="E127" s="6">
        <f t="shared" si="64"/>
        <v>21343187.930000003</v>
      </c>
      <c r="F127" s="6">
        <f t="shared" si="64"/>
        <v>22049000</v>
      </c>
      <c r="G127" s="6">
        <f t="shared" ref="G127:J127" si="67">G141+G155+G169+G183+G197+G211+G225+G239+G253+G267+G281</f>
        <v>22004000</v>
      </c>
      <c r="H127" s="6">
        <f t="shared" si="67"/>
        <v>0</v>
      </c>
      <c r="I127" s="6">
        <f t="shared" si="67"/>
        <v>22049000</v>
      </c>
      <c r="J127" s="6">
        <f t="shared" si="67"/>
        <v>24583000</v>
      </c>
      <c r="K127" s="6">
        <f t="shared" si="52"/>
        <v>2534000</v>
      </c>
    </row>
    <row r="128" spans="1:12" x14ac:dyDescent="0.25">
      <c r="B128" s="1" t="str">
        <f t="shared" si="56"/>
        <v>a</v>
      </c>
      <c r="C128" s="11" t="s">
        <v>103</v>
      </c>
      <c r="D128" s="10" t="s">
        <v>17</v>
      </c>
      <c r="E128" s="9">
        <f t="shared" si="64"/>
        <v>17295489.230000004</v>
      </c>
      <c r="F128" s="9">
        <f t="shared" si="64"/>
        <v>17000000</v>
      </c>
      <c r="G128" s="9">
        <f t="shared" ref="G128:J128" si="68">G142+G156+G170+G184+G198+G212+G226+G240+G254+G268+G282</f>
        <v>16955000</v>
      </c>
      <c r="H128" s="9">
        <f t="shared" si="68"/>
        <v>0</v>
      </c>
      <c r="I128" s="9">
        <f t="shared" si="68"/>
        <v>17000000</v>
      </c>
      <c r="J128" s="9">
        <f t="shared" si="68"/>
        <v>18874000</v>
      </c>
      <c r="K128" s="9">
        <f t="shared" si="52"/>
        <v>1874000</v>
      </c>
    </row>
    <row r="129" spans="2:12" x14ac:dyDescent="0.25">
      <c r="B129" s="1" t="str">
        <f t="shared" si="56"/>
        <v>a</v>
      </c>
      <c r="C129" s="11" t="s">
        <v>103</v>
      </c>
      <c r="D129" s="10" t="s">
        <v>16</v>
      </c>
      <c r="E129" s="9">
        <f t="shared" si="64"/>
        <v>3684823.1199999996</v>
      </c>
      <c r="F129" s="9">
        <f t="shared" si="64"/>
        <v>4900000</v>
      </c>
      <c r="G129" s="9">
        <f t="shared" ref="G129:J129" si="69">G143+G157+G171+G185+G199+G213+G227+G241+G255+G269+G283</f>
        <v>4855000</v>
      </c>
      <c r="H129" s="9">
        <f t="shared" si="69"/>
        <v>0</v>
      </c>
      <c r="I129" s="9">
        <f t="shared" si="69"/>
        <v>4900000</v>
      </c>
      <c r="J129" s="9">
        <f t="shared" si="69"/>
        <v>5499000</v>
      </c>
      <c r="K129" s="9">
        <f t="shared" si="52"/>
        <v>599000</v>
      </c>
    </row>
    <row r="130" spans="2:12" hidden="1" x14ac:dyDescent="0.25">
      <c r="B130" s="1" t="str">
        <f t="shared" si="56"/>
        <v>b</v>
      </c>
      <c r="C130" s="11" t="s">
        <v>103</v>
      </c>
      <c r="D130" s="10" t="s">
        <v>15</v>
      </c>
      <c r="E130" s="9">
        <f t="shared" si="64"/>
        <v>0</v>
      </c>
      <c r="F130" s="9">
        <f t="shared" si="64"/>
        <v>0</v>
      </c>
      <c r="G130" s="9">
        <f t="shared" ref="G130:J130" si="70">G144+G158+G172+G186+G200+G214+G228+G242+G256+G270+G284</f>
        <v>0</v>
      </c>
      <c r="H130" s="9">
        <f t="shared" si="70"/>
        <v>0</v>
      </c>
      <c r="I130" s="9">
        <f t="shared" si="70"/>
        <v>0</v>
      </c>
      <c r="J130" s="9">
        <f t="shared" si="70"/>
        <v>0</v>
      </c>
      <c r="K130" s="9">
        <f t="shared" si="52"/>
        <v>0</v>
      </c>
      <c r="L130" s="38"/>
    </row>
    <row r="131" spans="2:12" hidden="1" x14ac:dyDescent="0.25">
      <c r="B131" s="1" t="str">
        <f t="shared" si="56"/>
        <v>b</v>
      </c>
      <c r="C131" s="11" t="s">
        <v>103</v>
      </c>
      <c r="D131" s="10" t="s">
        <v>14</v>
      </c>
      <c r="E131" s="9">
        <f t="shared" si="64"/>
        <v>0</v>
      </c>
      <c r="F131" s="9">
        <f t="shared" si="64"/>
        <v>0</v>
      </c>
      <c r="G131" s="9">
        <f t="shared" ref="G131:J131" si="71">G145+G159+G173+G187+G201+G215+G229+G243+G257+G271+G285</f>
        <v>0</v>
      </c>
      <c r="H131" s="9">
        <f t="shared" si="71"/>
        <v>0</v>
      </c>
      <c r="I131" s="9">
        <f t="shared" si="71"/>
        <v>0</v>
      </c>
      <c r="J131" s="9">
        <f t="shared" si="71"/>
        <v>0</v>
      </c>
      <c r="K131" s="9">
        <f t="shared" si="52"/>
        <v>0</v>
      </c>
      <c r="L131" s="38"/>
    </row>
    <row r="132" spans="2:12" x14ac:dyDescent="0.25">
      <c r="B132" s="1" t="str">
        <f t="shared" si="56"/>
        <v>a</v>
      </c>
      <c r="C132" s="11" t="s">
        <v>103</v>
      </c>
      <c r="D132" s="10" t="s">
        <v>13</v>
      </c>
      <c r="E132" s="9">
        <f t="shared" si="64"/>
        <v>2428.91</v>
      </c>
      <c r="F132" s="9">
        <f t="shared" si="64"/>
        <v>3000</v>
      </c>
      <c r="G132" s="9">
        <f t="shared" ref="G132:J132" si="72">G146+G160+G174+G188+G202+G216+G230+G244+G258+G272+G286</f>
        <v>3000</v>
      </c>
      <c r="H132" s="9">
        <f t="shared" si="72"/>
        <v>0</v>
      </c>
      <c r="I132" s="9">
        <f t="shared" si="72"/>
        <v>3000</v>
      </c>
      <c r="J132" s="9">
        <f t="shared" si="72"/>
        <v>3000</v>
      </c>
      <c r="K132" s="9">
        <f t="shared" si="52"/>
        <v>0</v>
      </c>
    </row>
    <row r="133" spans="2:12" x14ac:dyDescent="0.25">
      <c r="B133" s="1" t="str">
        <f t="shared" si="56"/>
        <v>a</v>
      </c>
      <c r="C133" s="11" t="s">
        <v>103</v>
      </c>
      <c r="D133" s="10" t="s">
        <v>12</v>
      </c>
      <c r="E133" s="9">
        <f t="shared" si="64"/>
        <v>326198.91000000009</v>
      </c>
      <c r="F133" s="9">
        <f t="shared" si="64"/>
        <v>102000</v>
      </c>
      <c r="G133" s="9">
        <f t="shared" ref="G133:J133" si="73">G147+G161+G175+G189+G203+G217+G231+G245+G259+G273+G287</f>
        <v>147000</v>
      </c>
      <c r="H133" s="9">
        <f t="shared" si="73"/>
        <v>0</v>
      </c>
      <c r="I133" s="9">
        <f t="shared" si="73"/>
        <v>102000</v>
      </c>
      <c r="J133" s="9">
        <f t="shared" si="73"/>
        <v>150000</v>
      </c>
      <c r="K133" s="9">
        <f t="shared" ref="K133:K196" si="74">J133-I133</f>
        <v>48000</v>
      </c>
    </row>
    <row r="134" spans="2:12" x14ac:dyDescent="0.25">
      <c r="B134" s="1" t="str">
        <f t="shared" si="56"/>
        <v>a</v>
      </c>
      <c r="C134" s="11" t="s">
        <v>103</v>
      </c>
      <c r="D134" s="10" t="s">
        <v>11</v>
      </c>
      <c r="E134" s="9">
        <f t="shared" si="64"/>
        <v>34247.760000000002</v>
      </c>
      <c r="F134" s="9">
        <f t="shared" si="64"/>
        <v>44000</v>
      </c>
      <c r="G134" s="9">
        <f t="shared" ref="G134:J134" si="75">G148+G162+G176+G190+G204+G218+G232+G246+G260+G274+G288</f>
        <v>44000</v>
      </c>
      <c r="H134" s="9">
        <f t="shared" si="75"/>
        <v>0</v>
      </c>
      <c r="I134" s="9">
        <f t="shared" si="75"/>
        <v>44000</v>
      </c>
      <c r="J134" s="9">
        <f t="shared" si="75"/>
        <v>57000</v>
      </c>
      <c r="K134" s="9">
        <f t="shared" si="74"/>
        <v>13000</v>
      </c>
    </row>
    <row r="135" spans="2:12" ht="30.75" thickBot="1" x14ac:dyDescent="0.3">
      <c r="B135" s="1" t="str">
        <f t="shared" si="56"/>
        <v>a</v>
      </c>
      <c r="C135" s="8" t="s">
        <v>103</v>
      </c>
      <c r="D135" s="7" t="s">
        <v>10</v>
      </c>
      <c r="E135" s="6">
        <f t="shared" si="64"/>
        <v>713300.12</v>
      </c>
      <c r="F135" s="6">
        <f t="shared" si="64"/>
        <v>300000</v>
      </c>
      <c r="G135" s="6">
        <f t="shared" ref="G135:J135" si="76">G149+G163+G177+G191+G205+G219+G233+G247+G261+G275+G289</f>
        <v>300000</v>
      </c>
      <c r="H135" s="6">
        <f t="shared" si="76"/>
        <v>0</v>
      </c>
      <c r="I135" s="6">
        <f t="shared" si="76"/>
        <v>300000</v>
      </c>
      <c r="J135" s="6">
        <f t="shared" si="76"/>
        <v>1628000</v>
      </c>
      <c r="K135" s="6">
        <f t="shared" si="74"/>
        <v>1328000</v>
      </c>
    </row>
    <row r="136" spans="2:12" ht="15.75" hidden="1" thickBot="1" x14ac:dyDescent="0.3">
      <c r="B136" s="1" t="str">
        <f t="shared" si="56"/>
        <v>b</v>
      </c>
      <c r="C136" s="8" t="s">
        <v>103</v>
      </c>
      <c r="D136" s="7" t="s">
        <v>9</v>
      </c>
      <c r="E136" s="6">
        <f t="shared" si="64"/>
        <v>0</v>
      </c>
      <c r="F136" s="6">
        <f t="shared" si="64"/>
        <v>0</v>
      </c>
      <c r="G136" s="6">
        <f t="shared" ref="G136:J136" si="77">G150+G164+G178+G192+G206+G220+G234+G248+G262+G276+G290</f>
        <v>0</v>
      </c>
      <c r="H136" s="6">
        <f t="shared" si="77"/>
        <v>0</v>
      </c>
      <c r="I136" s="6">
        <f t="shared" si="77"/>
        <v>0</v>
      </c>
      <c r="J136" s="6">
        <f t="shared" si="77"/>
        <v>0</v>
      </c>
      <c r="K136" s="6">
        <f t="shared" si="74"/>
        <v>0</v>
      </c>
      <c r="L136" s="38"/>
    </row>
    <row r="137" spans="2:12" ht="15.75" hidden="1" thickBot="1" x14ac:dyDescent="0.3">
      <c r="B137" s="1" t="str">
        <f t="shared" si="56"/>
        <v>b</v>
      </c>
      <c r="C137" s="5" t="s">
        <v>103</v>
      </c>
      <c r="D137" s="4" t="s">
        <v>8</v>
      </c>
      <c r="E137" s="3">
        <f t="shared" si="64"/>
        <v>0</v>
      </c>
      <c r="F137" s="3">
        <f t="shared" si="64"/>
        <v>0</v>
      </c>
      <c r="G137" s="3">
        <f t="shared" ref="G137:J137" si="78">G151+G165+G179+G193+G207+G221+G235+G249+G263+G277+G291</f>
        <v>0</v>
      </c>
      <c r="H137" s="3">
        <f t="shared" si="78"/>
        <v>0</v>
      </c>
      <c r="I137" s="3">
        <f t="shared" si="78"/>
        <v>0</v>
      </c>
      <c r="J137" s="3">
        <f t="shared" si="78"/>
        <v>0</v>
      </c>
      <c r="K137" s="3">
        <f t="shared" si="74"/>
        <v>0</v>
      </c>
      <c r="L137" s="38"/>
    </row>
    <row r="138" spans="2:12" ht="46.5" thickTop="1" thickBot="1" x14ac:dyDescent="0.3">
      <c r="B138" s="1" t="str">
        <f t="shared" si="56"/>
        <v>a</v>
      </c>
      <c r="C138" s="14" t="s">
        <v>129</v>
      </c>
      <c r="D138" s="2" t="s">
        <v>128</v>
      </c>
      <c r="E138" s="16">
        <f>E141+E149+E150+E151</f>
        <v>20907061.430000003</v>
      </c>
      <c r="F138" s="16">
        <f>F141+F149+F150+F151</f>
        <v>21816000</v>
      </c>
      <c r="G138" s="16">
        <f t="shared" ref="G138:J138" si="79">G141+G149+G150+G151</f>
        <v>21699335</v>
      </c>
      <c r="H138" s="16">
        <f t="shared" si="79"/>
        <v>0</v>
      </c>
      <c r="I138" s="16">
        <f t="shared" si="79"/>
        <v>21748000</v>
      </c>
      <c r="J138" s="16">
        <f t="shared" si="79"/>
        <v>25495000</v>
      </c>
      <c r="K138" s="16">
        <f t="shared" si="74"/>
        <v>3747000</v>
      </c>
    </row>
    <row r="139" spans="2:12" ht="30.75" thickTop="1" x14ac:dyDescent="0.25">
      <c r="B139" s="1" t="str">
        <f t="shared" ref="B139:B140" si="80">IF(OR(E139&lt;&gt;0,F139&lt;&gt;0,G139&lt;&gt;0,H139&lt;&gt;0,I139&lt;&gt;0,J139&lt;&gt;0,K139&lt;&gt;0),"a","b")</f>
        <v>a</v>
      </c>
      <c r="C139" s="28"/>
      <c r="D139" s="29" t="s">
        <v>20</v>
      </c>
      <c r="E139" s="31">
        <v>1813</v>
      </c>
      <c r="F139" s="31">
        <v>1813</v>
      </c>
      <c r="G139" s="31">
        <v>1813</v>
      </c>
      <c r="H139" s="31"/>
      <c r="I139" s="31">
        <v>1813</v>
      </c>
      <c r="J139" s="31">
        <v>1813</v>
      </c>
      <c r="K139" s="31">
        <f t="shared" si="74"/>
        <v>0</v>
      </c>
    </row>
    <row r="140" spans="2:12" ht="30" x14ac:dyDescent="0.25">
      <c r="B140" s="1" t="str">
        <f t="shared" si="80"/>
        <v>a</v>
      </c>
      <c r="C140" s="28"/>
      <c r="D140" s="29" t="s">
        <v>19</v>
      </c>
      <c r="E140" s="31">
        <v>133</v>
      </c>
      <c r="F140" s="31">
        <v>133</v>
      </c>
      <c r="G140" s="31">
        <v>133</v>
      </c>
      <c r="H140" s="31"/>
      <c r="I140" s="31">
        <v>133</v>
      </c>
      <c r="J140" s="31">
        <v>133</v>
      </c>
      <c r="K140" s="31">
        <f t="shared" si="74"/>
        <v>0</v>
      </c>
    </row>
    <row r="141" spans="2:12" x14ac:dyDescent="0.25">
      <c r="B141" s="1" t="str">
        <f t="shared" si="56"/>
        <v>a</v>
      </c>
      <c r="C141" s="8" t="s">
        <v>103</v>
      </c>
      <c r="D141" s="7" t="s">
        <v>18</v>
      </c>
      <c r="E141" s="6">
        <f>SUM(E142:E148)</f>
        <v>20193761.310000002</v>
      </c>
      <c r="F141" s="6">
        <f>SUM(F142:F148)</f>
        <v>21516000</v>
      </c>
      <c r="G141" s="6">
        <f t="shared" ref="G141:J141" si="81">SUM(G142:G148)</f>
        <v>21399335</v>
      </c>
      <c r="H141" s="6">
        <f t="shared" si="81"/>
        <v>0</v>
      </c>
      <c r="I141" s="6">
        <f t="shared" si="81"/>
        <v>21448000</v>
      </c>
      <c r="J141" s="6">
        <f t="shared" si="81"/>
        <v>23867000</v>
      </c>
      <c r="K141" s="6">
        <f t="shared" si="74"/>
        <v>2419000</v>
      </c>
    </row>
    <row r="142" spans="2:12" x14ac:dyDescent="0.25">
      <c r="B142" s="1" t="str">
        <f t="shared" si="56"/>
        <v>a</v>
      </c>
      <c r="C142" s="11" t="s">
        <v>103</v>
      </c>
      <c r="D142" s="10" t="s">
        <v>17</v>
      </c>
      <c r="E142" s="9">
        <v>16614007.939999999</v>
      </c>
      <c r="F142" s="9">
        <v>17000000</v>
      </c>
      <c r="G142" s="9">
        <v>16955000</v>
      </c>
      <c r="H142" s="9"/>
      <c r="I142" s="9">
        <v>17000000</v>
      </c>
      <c r="J142" s="9">
        <v>18874000</v>
      </c>
      <c r="K142" s="39">
        <f t="shared" si="74"/>
        <v>1874000</v>
      </c>
      <c r="L142" s="1" t="s">
        <v>202</v>
      </c>
    </row>
    <row r="143" spans="2:12" ht="165" x14ac:dyDescent="0.25">
      <c r="B143" s="1" t="str">
        <f t="shared" si="56"/>
        <v>a</v>
      </c>
      <c r="C143" s="11" t="s">
        <v>103</v>
      </c>
      <c r="D143" s="10" t="s">
        <v>16</v>
      </c>
      <c r="E143" s="9">
        <v>3273107.43</v>
      </c>
      <c r="F143" s="9">
        <v>4437000</v>
      </c>
      <c r="G143" s="9">
        <v>4333400</v>
      </c>
      <c r="H143" s="9"/>
      <c r="I143" s="9">
        <v>4379000</v>
      </c>
      <c r="J143" s="9">
        <v>4867000</v>
      </c>
      <c r="K143" s="39">
        <f t="shared" si="74"/>
        <v>488000</v>
      </c>
      <c r="L143" s="1" t="s">
        <v>215</v>
      </c>
    </row>
    <row r="144" spans="2:12" hidden="1" x14ac:dyDescent="0.25">
      <c r="B144" s="1" t="str">
        <f t="shared" si="56"/>
        <v>b</v>
      </c>
      <c r="C144" s="11" t="s">
        <v>103</v>
      </c>
      <c r="D144" s="10" t="s">
        <v>15</v>
      </c>
      <c r="E144" s="9">
        <v>0</v>
      </c>
      <c r="F144" s="9">
        <v>0</v>
      </c>
      <c r="G144" s="9">
        <v>0</v>
      </c>
      <c r="H144" s="9"/>
      <c r="I144" s="9"/>
      <c r="J144" s="9"/>
      <c r="K144" s="9">
        <f t="shared" si="74"/>
        <v>0</v>
      </c>
      <c r="L144" s="38"/>
    </row>
    <row r="145" spans="2:12" hidden="1" x14ac:dyDescent="0.25">
      <c r="B145" s="1" t="str">
        <f t="shared" si="56"/>
        <v>b</v>
      </c>
      <c r="C145" s="11" t="s">
        <v>103</v>
      </c>
      <c r="D145" s="10" t="s">
        <v>14</v>
      </c>
      <c r="E145" s="9">
        <v>0</v>
      </c>
      <c r="F145" s="9">
        <v>0</v>
      </c>
      <c r="G145" s="9">
        <v>0</v>
      </c>
      <c r="H145" s="9"/>
      <c r="I145" s="9"/>
      <c r="J145" s="9"/>
      <c r="K145" s="9">
        <f t="shared" si="74"/>
        <v>0</v>
      </c>
      <c r="L145" s="38"/>
    </row>
    <row r="146" spans="2:12" x14ac:dyDescent="0.25">
      <c r="B146" s="1" t="str">
        <f t="shared" si="56"/>
        <v>a</v>
      </c>
      <c r="C146" s="11" t="s">
        <v>103</v>
      </c>
      <c r="D146" s="10" t="s">
        <v>13</v>
      </c>
      <c r="E146" s="9">
        <v>2428.91</v>
      </c>
      <c r="F146" s="9">
        <v>3000</v>
      </c>
      <c r="G146" s="9">
        <v>3000</v>
      </c>
      <c r="H146" s="9"/>
      <c r="I146" s="9">
        <v>3000</v>
      </c>
      <c r="J146" s="9">
        <v>3000</v>
      </c>
      <c r="K146" s="9">
        <f t="shared" si="74"/>
        <v>0</v>
      </c>
    </row>
    <row r="147" spans="2:12" x14ac:dyDescent="0.25">
      <c r="B147" s="1" t="str">
        <f t="shared" si="56"/>
        <v>a</v>
      </c>
      <c r="C147" s="11" t="s">
        <v>103</v>
      </c>
      <c r="D147" s="10" t="s">
        <v>12</v>
      </c>
      <c r="E147" s="9">
        <v>279800.14</v>
      </c>
      <c r="F147" s="9">
        <v>44000</v>
      </c>
      <c r="G147" s="9">
        <v>77000</v>
      </c>
      <c r="H147" s="9"/>
      <c r="I147" s="9">
        <v>34000</v>
      </c>
      <c r="J147" s="9">
        <v>80000</v>
      </c>
      <c r="K147" s="39">
        <f t="shared" si="74"/>
        <v>46000</v>
      </c>
      <c r="L147" s="1" t="s">
        <v>207</v>
      </c>
    </row>
    <row r="148" spans="2:12" ht="30" x14ac:dyDescent="0.25">
      <c r="B148" s="1" t="str">
        <f t="shared" si="56"/>
        <v>a</v>
      </c>
      <c r="C148" s="11" t="s">
        <v>103</v>
      </c>
      <c r="D148" s="10" t="s">
        <v>11</v>
      </c>
      <c r="E148" s="9">
        <v>24416.89</v>
      </c>
      <c r="F148" s="9">
        <v>32000</v>
      </c>
      <c r="G148" s="9">
        <v>30935</v>
      </c>
      <c r="H148" s="9"/>
      <c r="I148" s="9">
        <v>32000</v>
      </c>
      <c r="J148" s="9">
        <v>43000</v>
      </c>
      <c r="K148" s="39">
        <f t="shared" si="74"/>
        <v>11000</v>
      </c>
      <c r="L148" s="1" t="s">
        <v>214</v>
      </c>
    </row>
    <row r="149" spans="2:12" ht="75.75" thickBot="1" x14ac:dyDescent="0.3">
      <c r="B149" s="1" t="str">
        <f t="shared" si="56"/>
        <v>a</v>
      </c>
      <c r="C149" s="8" t="s">
        <v>103</v>
      </c>
      <c r="D149" s="7" t="s">
        <v>10</v>
      </c>
      <c r="E149" s="6">
        <v>713300.12</v>
      </c>
      <c r="F149" s="6">
        <v>300000</v>
      </c>
      <c r="G149" s="6">
        <v>300000</v>
      </c>
      <c r="H149" s="6">
        <v>0</v>
      </c>
      <c r="I149" s="6">
        <v>300000</v>
      </c>
      <c r="J149" s="6">
        <v>1628000</v>
      </c>
      <c r="K149" s="40">
        <f t="shared" si="74"/>
        <v>1328000</v>
      </c>
      <c r="L149" s="1" t="s">
        <v>213</v>
      </c>
    </row>
    <row r="150" spans="2:12" ht="15.75" hidden="1" thickBot="1" x14ac:dyDescent="0.3">
      <c r="B150" s="1" t="str">
        <f t="shared" si="56"/>
        <v>b</v>
      </c>
      <c r="C150" s="8" t="s">
        <v>103</v>
      </c>
      <c r="D150" s="7" t="s">
        <v>9</v>
      </c>
      <c r="E150" s="6">
        <v>0</v>
      </c>
      <c r="F150" s="6">
        <v>0</v>
      </c>
      <c r="G150" s="6">
        <v>0</v>
      </c>
      <c r="H150" s="6">
        <v>0</v>
      </c>
      <c r="I150" s="6">
        <v>0</v>
      </c>
      <c r="J150" s="6">
        <v>0</v>
      </c>
      <c r="K150" s="6">
        <f t="shared" si="74"/>
        <v>0</v>
      </c>
      <c r="L150" s="38"/>
    </row>
    <row r="151" spans="2:12" ht="15.75" hidden="1" thickBot="1" x14ac:dyDescent="0.3">
      <c r="B151" s="1" t="str">
        <f t="shared" si="56"/>
        <v>b</v>
      </c>
      <c r="C151" s="5" t="s">
        <v>103</v>
      </c>
      <c r="D151" s="4" t="s">
        <v>8</v>
      </c>
      <c r="E151" s="3">
        <v>0</v>
      </c>
      <c r="F151" s="3">
        <v>0</v>
      </c>
      <c r="G151" s="3">
        <v>0</v>
      </c>
      <c r="H151" s="3">
        <v>0</v>
      </c>
      <c r="I151" s="3">
        <v>0</v>
      </c>
      <c r="J151" s="3">
        <v>0</v>
      </c>
      <c r="K151" s="3">
        <f t="shared" si="74"/>
        <v>0</v>
      </c>
      <c r="L151" s="38"/>
    </row>
    <row r="152" spans="2:12" ht="46.5" hidden="1" thickTop="1" thickBot="1" x14ac:dyDescent="0.3">
      <c r="B152" s="1" t="str">
        <f t="shared" si="56"/>
        <v>a</v>
      </c>
      <c r="C152" s="14" t="s">
        <v>127</v>
      </c>
      <c r="D152" s="2" t="s">
        <v>126</v>
      </c>
      <c r="E152" s="16">
        <f t="shared" ref="E152:F152" si="82">E155+E163+E164+E165</f>
        <v>221173.69</v>
      </c>
      <c r="F152" s="16">
        <f t="shared" si="82"/>
        <v>99000</v>
      </c>
      <c r="G152" s="16">
        <f t="shared" ref="G152:J152" si="83">G155+G163+G164+G165</f>
        <v>108330</v>
      </c>
      <c r="H152" s="16">
        <f t="shared" si="83"/>
        <v>0</v>
      </c>
      <c r="I152" s="16">
        <f t="shared" si="83"/>
        <v>108000</v>
      </c>
      <c r="J152" s="16">
        <f t="shared" si="83"/>
        <v>151000</v>
      </c>
      <c r="K152" s="16">
        <f t="shared" si="74"/>
        <v>43000</v>
      </c>
      <c r="L152" s="38"/>
    </row>
    <row r="153" spans="2:12" ht="30.75" hidden="1" thickTop="1" x14ac:dyDescent="0.25">
      <c r="B153" s="1" t="str">
        <f t="shared" si="56"/>
        <v>b</v>
      </c>
      <c r="C153" s="28"/>
      <c r="D153" s="29" t="s">
        <v>20</v>
      </c>
      <c r="E153" s="31"/>
      <c r="F153" s="31"/>
      <c r="G153" s="31"/>
      <c r="H153" s="31"/>
      <c r="I153" s="31"/>
      <c r="J153" s="31"/>
      <c r="K153" s="31">
        <f t="shared" si="74"/>
        <v>0</v>
      </c>
      <c r="L153" s="38"/>
    </row>
    <row r="154" spans="2:12" ht="15.75" hidden="1" thickTop="1" x14ac:dyDescent="0.25">
      <c r="B154" s="1" t="str">
        <f t="shared" si="56"/>
        <v>b</v>
      </c>
      <c r="C154" s="28"/>
      <c r="D154" s="29" t="s">
        <v>19</v>
      </c>
      <c r="E154" s="31"/>
      <c r="F154" s="31"/>
      <c r="G154" s="31"/>
      <c r="H154" s="31"/>
      <c r="I154" s="31"/>
      <c r="J154" s="31"/>
      <c r="K154" s="31">
        <f t="shared" si="74"/>
        <v>0</v>
      </c>
      <c r="L154" s="38"/>
    </row>
    <row r="155" spans="2:12" hidden="1" x14ac:dyDescent="0.25">
      <c r="B155" s="1" t="str">
        <f t="shared" si="56"/>
        <v>a</v>
      </c>
      <c r="C155" s="8" t="s">
        <v>103</v>
      </c>
      <c r="D155" s="7" t="s">
        <v>18</v>
      </c>
      <c r="E155" s="6">
        <f t="shared" ref="E155:F155" si="84">SUM(E156:E162)</f>
        <v>221173.69</v>
      </c>
      <c r="F155" s="6">
        <f t="shared" si="84"/>
        <v>99000</v>
      </c>
      <c r="G155" s="6">
        <f t="shared" ref="G155" si="85">SUM(G156:G162)</f>
        <v>108330</v>
      </c>
      <c r="H155" s="6">
        <f t="shared" ref="H155" si="86">SUM(H156:H162)</f>
        <v>0</v>
      </c>
      <c r="I155" s="6">
        <f t="shared" ref="I155" si="87">SUM(I156:I162)</f>
        <v>108000</v>
      </c>
      <c r="J155" s="6">
        <f t="shared" ref="J155" si="88">SUM(J156:J162)</f>
        <v>151000</v>
      </c>
      <c r="K155" s="6">
        <f t="shared" si="74"/>
        <v>43000</v>
      </c>
      <c r="L155" s="38"/>
    </row>
    <row r="156" spans="2:12" hidden="1" x14ac:dyDescent="0.25">
      <c r="B156" s="1" t="str">
        <f t="shared" si="56"/>
        <v>a</v>
      </c>
      <c r="C156" s="11" t="s">
        <v>103</v>
      </c>
      <c r="D156" s="10" t="s">
        <v>17</v>
      </c>
      <c r="E156" s="9">
        <v>125173.15</v>
      </c>
      <c r="F156" s="9">
        <v>0</v>
      </c>
      <c r="G156" s="9">
        <v>0</v>
      </c>
      <c r="H156" s="9"/>
      <c r="I156" s="9"/>
      <c r="J156" s="9"/>
      <c r="K156" s="9">
        <f t="shared" si="74"/>
        <v>0</v>
      </c>
      <c r="L156" s="38"/>
    </row>
    <row r="157" spans="2:12" hidden="1" x14ac:dyDescent="0.25">
      <c r="B157" s="1" t="str">
        <f t="shared" si="56"/>
        <v>a</v>
      </c>
      <c r="C157" s="11" t="s">
        <v>103</v>
      </c>
      <c r="D157" s="10" t="s">
        <v>16</v>
      </c>
      <c r="E157" s="9">
        <v>89707</v>
      </c>
      <c r="F157" s="9">
        <v>91000</v>
      </c>
      <c r="G157" s="9">
        <v>100000</v>
      </c>
      <c r="H157" s="9"/>
      <c r="I157" s="9">
        <v>100000</v>
      </c>
      <c r="J157" s="9">
        <v>143000</v>
      </c>
      <c r="K157" s="39">
        <f t="shared" si="74"/>
        <v>43000</v>
      </c>
      <c r="L157" s="38" t="s">
        <v>205</v>
      </c>
    </row>
    <row r="158" spans="2:12" hidden="1" x14ac:dyDescent="0.25">
      <c r="B158" s="1" t="str">
        <f t="shared" si="56"/>
        <v>b</v>
      </c>
      <c r="C158" s="11" t="s">
        <v>103</v>
      </c>
      <c r="D158" s="10" t="s">
        <v>15</v>
      </c>
      <c r="E158" s="9">
        <v>0</v>
      </c>
      <c r="F158" s="9">
        <v>0</v>
      </c>
      <c r="G158" s="9">
        <v>0</v>
      </c>
      <c r="H158" s="9"/>
      <c r="I158" s="9"/>
      <c r="J158" s="9"/>
      <c r="K158" s="9">
        <f t="shared" si="74"/>
        <v>0</v>
      </c>
      <c r="L158" s="38"/>
    </row>
    <row r="159" spans="2:12" hidden="1" x14ac:dyDescent="0.25">
      <c r="B159" s="1" t="str">
        <f t="shared" ref="B159:B232" si="89">IF(OR(E159&lt;&gt;0,F159&lt;&gt;0,G159&lt;&gt;0,H159&lt;&gt;0,I159&lt;&gt;0,J159&lt;&gt;0,K159&lt;&gt;0),"a","b")</f>
        <v>b</v>
      </c>
      <c r="C159" s="11" t="s">
        <v>103</v>
      </c>
      <c r="D159" s="10" t="s">
        <v>14</v>
      </c>
      <c r="E159" s="9">
        <v>0</v>
      </c>
      <c r="F159" s="9">
        <v>0</v>
      </c>
      <c r="G159" s="9">
        <v>0</v>
      </c>
      <c r="H159" s="9"/>
      <c r="I159" s="9"/>
      <c r="J159" s="9"/>
      <c r="K159" s="9">
        <f t="shared" si="74"/>
        <v>0</v>
      </c>
      <c r="L159" s="38"/>
    </row>
    <row r="160" spans="2:12" hidden="1" x14ac:dyDescent="0.25">
      <c r="B160" s="1" t="str">
        <f t="shared" si="89"/>
        <v>b</v>
      </c>
      <c r="C160" s="11" t="s">
        <v>103</v>
      </c>
      <c r="D160" s="10" t="s">
        <v>13</v>
      </c>
      <c r="E160" s="9">
        <v>0</v>
      </c>
      <c r="F160" s="9">
        <v>0</v>
      </c>
      <c r="G160" s="9">
        <v>0</v>
      </c>
      <c r="H160" s="9"/>
      <c r="I160" s="9"/>
      <c r="J160" s="9"/>
      <c r="K160" s="9">
        <f t="shared" si="74"/>
        <v>0</v>
      </c>
      <c r="L160" s="38"/>
    </row>
    <row r="161" spans="2:12" hidden="1" x14ac:dyDescent="0.25">
      <c r="B161" s="1" t="str">
        <f t="shared" si="89"/>
        <v>a</v>
      </c>
      <c r="C161" s="11" t="s">
        <v>103</v>
      </c>
      <c r="D161" s="10" t="s">
        <v>12</v>
      </c>
      <c r="E161" s="9">
        <v>5033.54</v>
      </c>
      <c r="F161" s="9">
        <v>7000</v>
      </c>
      <c r="G161" s="9">
        <v>7000</v>
      </c>
      <c r="H161" s="9"/>
      <c r="I161" s="9">
        <v>7000</v>
      </c>
      <c r="J161" s="9">
        <v>7000</v>
      </c>
      <c r="K161" s="9">
        <f t="shared" si="74"/>
        <v>0</v>
      </c>
      <c r="L161" s="38"/>
    </row>
    <row r="162" spans="2:12" ht="15.75" hidden="1" thickBot="1" x14ac:dyDescent="0.3">
      <c r="B162" s="1" t="str">
        <f t="shared" si="89"/>
        <v>a</v>
      </c>
      <c r="C162" s="11" t="s">
        <v>103</v>
      </c>
      <c r="D162" s="10" t="s">
        <v>11</v>
      </c>
      <c r="E162" s="9">
        <v>1260</v>
      </c>
      <c r="F162" s="9">
        <v>1000</v>
      </c>
      <c r="G162" s="9">
        <v>1330</v>
      </c>
      <c r="H162" s="9"/>
      <c r="I162" s="9">
        <v>1000</v>
      </c>
      <c r="J162" s="9">
        <v>1000</v>
      </c>
      <c r="K162" s="39">
        <f t="shared" si="74"/>
        <v>0</v>
      </c>
      <c r="L162" s="38" t="s">
        <v>204</v>
      </c>
    </row>
    <row r="163" spans="2:12" ht="15.75" hidden="1" thickBot="1" x14ac:dyDescent="0.3">
      <c r="B163" s="1" t="str">
        <f t="shared" si="89"/>
        <v>b</v>
      </c>
      <c r="C163" s="8" t="s">
        <v>103</v>
      </c>
      <c r="D163" s="7" t="s">
        <v>10</v>
      </c>
      <c r="E163" s="6">
        <v>0</v>
      </c>
      <c r="F163" s="6">
        <v>0</v>
      </c>
      <c r="G163" s="6">
        <v>0</v>
      </c>
      <c r="H163" s="6">
        <v>0</v>
      </c>
      <c r="I163" s="6">
        <v>0</v>
      </c>
      <c r="J163" s="6">
        <v>0</v>
      </c>
      <c r="K163" s="6">
        <f t="shared" si="74"/>
        <v>0</v>
      </c>
      <c r="L163" s="38"/>
    </row>
    <row r="164" spans="2:12" ht="15.75" hidden="1" thickBot="1" x14ac:dyDescent="0.3">
      <c r="B164" s="1" t="str">
        <f t="shared" si="89"/>
        <v>b</v>
      </c>
      <c r="C164" s="8" t="s">
        <v>103</v>
      </c>
      <c r="D164" s="7" t="s">
        <v>9</v>
      </c>
      <c r="E164" s="6">
        <v>0</v>
      </c>
      <c r="F164" s="6">
        <v>0</v>
      </c>
      <c r="G164" s="6">
        <v>0</v>
      </c>
      <c r="H164" s="6">
        <v>0</v>
      </c>
      <c r="I164" s="6">
        <v>0</v>
      </c>
      <c r="J164" s="6">
        <v>0</v>
      </c>
      <c r="K164" s="6">
        <f t="shared" si="74"/>
        <v>0</v>
      </c>
      <c r="L164" s="38"/>
    </row>
    <row r="165" spans="2:12" ht="15.75" hidden="1" thickBot="1" x14ac:dyDescent="0.3">
      <c r="B165" s="1" t="str">
        <f t="shared" si="89"/>
        <v>b</v>
      </c>
      <c r="C165" s="5" t="s">
        <v>103</v>
      </c>
      <c r="D165" s="4" t="s">
        <v>8</v>
      </c>
      <c r="E165" s="3">
        <v>0</v>
      </c>
      <c r="F165" s="3">
        <v>0</v>
      </c>
      <c r="G165" s="3">
        <v>0</v>
      </c>
      <c r="H165" s="3">
        <v>0</v>
      </c>
      <c r="I165" s="3">
        <v>0</v>
      </c>
      <c r="J165" s="3">
        <v>0</v>
      </c>
      <c r="K165" s="3">
        <f t="shared" si="74"/>
        <v>0</v>
      </c>
      <c r="L165" s="38"/>
    </row>
    <row r="166" spans="2:12" ht="46.5" hidden="1" thickTop="1" thickBot="1" x14ac:dyDescent="0.3">
      <c r="B166" s="1" t="str">
        <f t="shared" si="89"/>
        <v>a</v>
      </c>
      <c r="C166" s="14" t="s">
        <v>125</v>
      </c>
      <c r="D166" s="2" t="s">
        <v>124</v>
      </c>
      <c r="E166" s="16">
        <f t="shared" ref="E166:F166" si="90">E169+E177+E178+E179</f>
        <v>160192.19999999998</v>
      </c>
      <c r="F166" s="16">
        <f t="shared" si="90"/>
        <v>70000</v>
      </c>
      <c r="G166" s="16">
        <f t="shared" ref="G166:J166" si="91">G169+G177+G178+G179</f>
        <v>91620</v>
      </c>
      <c r="H166" s="16">
        <f t="shared" si="91"/>
        <v>0</v>
      </c>
      <c r="I166" s="16">
        <f t="shared" si="91"/>
        <v>91000</v>
      </c>
      <c r="J166" s="16">
        <f t="shared" si="91"/>
        <v>111000</v>
      </c>
      <c r="K166" s="16">
        <f t="shared" si="74"/>
        <v>20000</v>
      </c>
      <c r="L166" s="38"/>
    </row>
    <row r="167" spans="2:12" ht="30.75" hidden="1" thickTop="1" x14ac:dyDescent="0.25">
      <c r="B167" s="1" t="str">
        <f t="shared" si="89"/>
        <v>b</v>
      </c>
      <c r="C167" s="28"/>
      <c r="D167" s="29" t="s">
        <v>20</v>
      </c>
      <c r="E167" s="31"/>
      <c r="F167" s="31"/>
      <c r="G167" s="31"/>
      <c r="H167" s="31"/>
      <c r="I167" s="31"/>
      <c r="J167" s="31"/>
      <c r="K167" s="31">
        <f t="shared" si="74"/>
        <v>0</v>
      </c>
      <c r="L167" s="38"/>
    </row>
    <row r="168" spans="2:12" ht="15.75" hidden="1" thickTop="1" x14ac:dyDescent="0.25">
      <c r="B168" s="1" t="str">
        <f t="shared" si="89"/>
        <v>b</v>
      </c>
      <c r="C168" s="28"/>
      <c r="D168" s="29" t="s">
        <v>19</v>
      </c>
      <c r="E168" s="31"/>
      <c r="F168" s="31"/>
      <c r="G168" s="31"/>
      <c r="H168" s="31"/>
      <c r="I168" s="31"/>
      <c r="J168" s="31"/>
      <c r="K168" s="31">
        <f t="shared" si="74"/>
        <v>0</v>
      </c>
      <c r="L168" s="38"/>
    </row>
    <row r="169" spans="2:12" hidden="1" x14ac:dyDescent="0.25">
      <c r="B169" s="1" t="str">
        <f t="shared" si="89"/>
        <v>a</v>
      </c>
      <c r="C169" s="8" t="s">
        <v>103</v>
      </c>
      <c r="D169" s="7" t="s">
        <v>18</v>
      </c>
      <c r="E169" s="6">
        <f t="shared" ref="E169:F169" si="92">SUM(E170:E176)</f>
        <v>160192.19999999998</v>
      </c>
      <c r="F169" s="6">
        <f t="shared" si="92"/>
        <v>70000</v>
      </c>
      <c r="G169" s="6">
        <f t="shared" ref="G169" si="93">SUM(G170:G176)</f>
        <v>91620</v>
      </c>
      <c r="H169" s="6">
        <f t="shared" ref="H169" si="94">SUM(H170:H176)</f>
        <v>0</v>
      </c>
      <c r="I169" s="6">
        <f t="shared" ref="I169" si="95">SUM(I170:I176)</f>
        <v>91000</v>
      </c>
      <c r="J169" s="6">
        <f t="shared" ref="J169" si="96">SUM(J170:J176)</f>
        <v>111000</v>
      </c>
      <c r="K169" s="6">
        <f t="shared" si="74"/>
        <v>20000</v>
      </c>
      <c r="L169" s="38"/>
    </row>
    <row r="170" spans="2:12" hidden="1" x14ac:dyDescent="0.25">
      <c r="B170" s="1" t="str">
        <f t="shared" si="89"/>
        <v>a</v>
      </c>
      <c r="C170" s="11" t="s">
        <v>103</v>
      </c>
      <c r="D170" s="10" t="s">
        <v>17</v>
      </c>
      <c r="E170" s="9">
        <v>84593.23</v>
      </c>
      <c r="F170" s="9">
        <v>0</v>
      </c>
      <c r="G170" s="9">
        <v>0</v>
      </c>
      <c r="H170" s="9"/>
      <c r="I170" s="9">
        <v>0</v>
      </c>
      <c r="J170" s="9"/>
      <c r="K170" s="9">
        <f t="shared" si="74"/>
        <v>0</v>
      </c>
      <c r="L170" s="38"/>
    </row>
    <row r="171" spans="2:12" hidden="1" x14ac:dyDescent="0.25">
      <c r="B171" s="1" t="str">
        <f t="shared" si="89"/>
        <v>a</v>
      </c>
      <c r="C171" s="11" t="s">
        <v>103</v>
      </c>
      <c r="D171" s="10" t="s">
        <v>16</v>
      </c>
      <c r="E171" s="9">
        <v>67708.479999999996</v>
      </c>
      <c r="F171" s="9">
        <v>60000</v>
      </c>
      <c r="G171" s="9">
        <v>79120</v>
      </c>
      <c r="H171" s="9"/>
      <c r="I171" s="9">
        <v>79000</v>
      </c>
      <c r="J171" s="9">
        <v>98000</v>
      </c>
      <c r="K171" s="39">
        <f t="shared" si="74"/>
        <v>19000</v>
      </c>
      <c r="L171" s="38" t="s">
        <v>205</v>
      </c>
    </row>
    <row r="172" spans="2:12" hidden="1" x14ac:dyDescent="0.25">
      <c r="B172" s="1" t="str">
        <f t="shared" si="89"/>
        <v>b</v>
      </c>
      <c r="C172" s="11" t="s">
        <v>103</v>
      </c>
      <c r="D172" s="10" t="s">
        <v>15</v>
      </c>
      <c r="E172" s="9">
        <v>0</v>
      </c>
      <c r="F172" s="9">
        <v>0</v>
      </c>
      <c r="G172" s="9">
        <v>0</v>
      </c>
      <c r="H172" s="9"/>
      <c r="I172" s="9">
        <v>0</v>
      </c>
      <c r="J172" s="9"/>
      <c r="K172" s="9">
        <f t="shared" si="74"/>
        <v>0</v>
      </c>
      <c r="L172" s="38"/>
    </row>
    <row r="173" spans="2:12" hidden="1" x14ac:dyDescent="0.25">
      <c r="B173" s="1" t="str">
        <f t="shared" si="89"/>
        <v>b</v>
      </c>
      <c r="C173" s="11" t="s">
        <v>103</v>
      </c>
      <c r="D173" s="10" t="s">
        <v>14</v>
      </c>
      <c r="E173" s="9">
        <v>0</v>
      </c>
      <c r="F173" s="9">
        <v>0</v>
      </c>
      <c r="G173" s="9">
        <v>0</v>
      </c>
      <c r="H173" s="9"/>
      <c r="I173" s="9">
        <v>0</v>
      </c>
      <c r="J173" s="9"/>
      <c r="K173" s="9">
        <f t="shared" si="74"/>
        <v>0</v>
      </c>
      <c r="L173" s="38"/>
    </row>
    <row r="174" spans="2:12" hidden="1" x14ac:dyDescent="0.25">
      <c r="B174" s="1" t="str">
        <f t="shared" si="89"/>
        <v>b</v>
      </c>
      <c r="C174" s="11" t="s">
        <v>103</v>
      </c>
      <c r="D174" s="10" t="s">
        <v>13</v>
      </c>
      <c r="E174" s="9">
        <v>0</v>
      </c>
      <c r="F174" s="9">
        <v>0</v>
      </c>
      <c r="G174" s="9">
        <v>0</v>
      </c>
      <c r="H174" s="9"/>
      <c r="I174" s="9">
        <v>0</v>
      </c>
      <c r="J174" s="9"/>
      <c r="K174" s="9">
        <f t="shared" si="74"/>
        <v>0</v>
      </c>
      <c r="L174" s="38"/>
    </row>
    <row r="175" spans="2:12" hidden="1" x14ac:dyDescent="0.25">
      <c r="B175" s="1" t="str">
        <f t="shared" si="89"/>
        <v>a</v>
      </c>
      <c r="C175" s="11" t="s">
        <v>103</v>
      </c>
      <c r="D175" s="10" t="s">
        <v>12</v>
      </c>
      <c r="E175" s="9">
        <v>7815.49</v>
      </c>
      <c r="F175" s="9">
        <v>9000</v>
      </c>
      <c r="G175" s="9">
        <v>11500</v>
      </c>
      <c r="H175" s="9"/>
      <c r="I175" s="9">
        <v>11000</v>
      </c>
      <c r="J175" s="9">
        <v>12000</v>
      </c>
      <c r="K175" s="39">
        <f t="shared" si="74"/>
        <v>1000</v>
      </c>
      <c r="L175" s="38"/>
    </row>
    <row r="176" spans="2:12" ht="15.75" hidden="1" thickBot="1" x14ac:dyDescent="0.3">
      <c r="B176" s="1" t="str">
        <f t="shared" si="89"/>
        <v>a</v>
      </c>
      <c r="C176" s="11" t="s">
        <v>103</v>
      </c>
      <c r="D176" s="10" t="s">
        <v>11</v>
      </c>
      <c r="E176" s="9">
        <v>75</v>
      </c>
      <c r="F176" s="9">
        <v>1000</v>
      </c>
      <c r="G176" s="9">
        <v>1000</v>
      </c>
      <c r="H176" s="9"/>
      <c r="I176" s="9">
        <v>1000</v>
      </c>
      <c r="J176" s="9">
        <v>1000</v>
      </c>
      <c r="K176" s="9">
        <f t="shared" si="74"/>
        <v>0</v>
      </c>
      <c r="L176" s="38"/>
    </row>
    <row r="177" spans="2:12" ht="15.75" hidden="1" thickBot="1" x14ac:dyDescent="0.3">
      <c r="B177" s="1" t="str">
        <f t="shared" si="89"/>
        <v>b</v>
      </c>
      <c r="C177" s="8" t="s">
        <v>103</v>
      </c>
      <c r="D177" s="7" t="s">
        <v>10</v>
      </c>
      <c r="E177" s="6">
        <v>0</v>
      </c>
      <c r="F177" s="6">
        <v>0</v>
      </c>
      <c r="G177" s="6">
        <v>0</v>
      </c>
      <c r="H177" s="6">
        <v>0</v>
      </c>
      <c r="I177" s="6">
        <v>0</v>
      </c>
      <c r="J177" s="6">
        <v>0</v>
      </c>
      <c r="K177" s="6">
        <f t="shared" si="74"/>
        <v>0</v>
      </c>
      <c r="L177" s="38"/>
    </row>
    <row r="178" spans="2:12" ht="15.75" hidden="1" thickBot="1" x14ac:dyDescent="0.3">
      <c r="B178" s="1" t="str">
        <f t="shared" si="89"/>
        <v>b</v>
      </c>
      <c r="C178" s="8" t="s">
        <v>103</v>
      </c>
      <c r="D178" s="7" t="s">
        <v>9</v>
      </c>
      <c r="E178" s="6">
        <v>0</v>
      </c>
      <c r="F178" s="6">
        <v>0</v>
      </c>
      <c r="G178" s="6">
        <v>0</v>
      </c>
      <c r="H178" s="6">
        <v>0</v>
      </c>
      <c r="I178" s="6">
        <v>0</v>
      </c>
      <c r="J178" s="6">
        <v>0</v>
      </c>
      <c r="K178" s="6">
        <f t="shared" si="74"/>
        <v>0</v>
      </c>
      <c r="L178" s="38"/>
    </row>
    <row r="179" spans="2:12" ht="15.75" hidden="1" thickBot="1" x14ac:dyDescent="0.3">
      <c r="B179" s="1" t="str">
        <f t="shared" si="89"/>
        <v>b</v>
      </c>
      <c r="C179" s="5" t="s">
        <v>103</v>
      </c>
      <c r="D179" s="4" t="s">
        <v>8</v>
      </c>
      <c r="E179" s="3">
        <v>0</v>
      </c>
      <c r="F179" s="3">
        <v>0</v>
      </c>
      <c r="G179" s="3">
        <v>0</v>
      </c>
      <c r="H179" s="3">
        <v>0</v>
      </c>
      <c r="I179" s="3">
        <v>0</v>
      </c>
      <c r="J179" s="3">
        <v>0</v>
      </c>
      <c r="K179" s="3">
        <f t="shared" si="74"/>
        <v>0</v>
      </c>
      <c r="L179" s="38"/>
    </row>
    <row r="180" spans="2:12" ht="46.5" hidden="1" thickTop="1" thickBot="1" x14ac:dyDescent="0.3">
      <c r="B180" s="1" t="str">
        <f t="shared" si="89"/>
        <v>a</v>
      </c>
      <c r="C180" s="14" t="s">
        <v>123</v>
      </c>
      <c r="D180" s="2" t="s">
        <v>122</v>
      </c>
      <c r="E180" s="16">
        <f t="shared" ref="E180:F180" si="97">E183+E191+E192+E193</f>
        <v>146767.16999999998</v>
      </c>
      <c r="F180" s="16">
        <f t="shared" si="97"/>
        <v>83000</v>
      </c>
      <c r="G180" s="16">
        <f t="shared" ref="G180:J180" si="98">G183+G191+G192+G193</f>
        <v>88000</v>
      </c>
      <c r="H180" s="16">
        <f t="shared" si="98"/>
        <v>0</v>
      </c>
      <c r="I180" s="16">
        <f t="shared" si="98"/>
        <v>88000</v>
      </c>
      <c r="J180" s="16">
        <f t="shared" si="98"/>
        <v>98000</v>
      </c>
      <c r="K180" s="16">
        <f t="shared" si="74"/>
        <v>10000</v>
      </c>
      <c r="L180" s="38"/>
    </row>
    <row r="181" spans="2:12" ht="30.75" hidden="1" thickTop="1" x14ac:dyDescent="0.25">
      <c r="B181" s="1" t="str">
        <f t="shared" ref="B181:B182" si="99">IF(OR(E181&lt;&gt;0,F181&lt;&gt;0,G181&lt;&gt;0,H181&lt;&gt;0,I181&lt;&gt;0,J181&lt;&gt;0,K181&lt;&gt;0),"a","b")</f>
        <v>b</v>
      </c>
      <c r="C181" s="28"/>
      <c r="D181" s="29" t="s">
        <v>20</v>
      </c>
      <c r="E181" s="31"/>
      <c r="F181" s="31"/>
      <c r="G181" s="31"/>
      <c r="H181" s="31"/>
      <c r="I181" s="31"/>
      <c r="J181" s="31"/>
      <c r="K181" s="31">
        <f t="shared" si="74"/>
        <v>0</v>
      </c>
      <c r="L181" s="38"/>
    </row>
    <row r="182" spans="2:12" ht="15.75" hidden="1" thickTop="1" x14ac:dyDescent="0.25">
      <c r="B182" s="1" t="str">
        <f t="shared" si="99"/>
        <v>b</v>
      </c>
      <c r="C182" s="28"/>
      <c r="D182" s="29" t="s">
        <v>19</v>
      </c>
      <c r="E182" s="31"/>
      <c r="F182" s="31"/>
      <c r="G182" s="31"/>
      <c r="H182" s="31"/>
      <c r="I182" s="31"/>
      <c r="J182" s="31"/>
      <c r="K182" s="31">
        <f t="shared" si="74"/>
        <v>0</v>
      </c>
      <c r="L182" s="38"/>
    </row>
    <row r="183" spans="2:12" hidden="1" x14ac:dyDescent="0.25">
      <c r="B183" s="1" t="str">
        <f t="shared" si="89"/>
        <v>a</v>
      </c>
      <c r="C183" s="8" t="s">
        <v>103</v>
      </c>
      <c r="D183" s="7" t="s">
        <v>18</v>
      </c>
      <c r="E183" s="6">
        <f t="shared" ref="E183:F183" si="100">SUM(E184:E190)</f>
        <v>146767.16999999998</v>
      </c>
      <c r="F183" s="6">
        <f t="shared" si="100"/>
        <v>83000</v>
      </c>
      <c r="G183" s="6">
        <f t="shared" ref="G183" si="101">SUM(G184:G190)</f>
        <v>88000</v>
      </c>
      <c r="H183" s="6">
        <f t="shared" ref="H183" si="102">SUM(H184:H190)</f>
        <v>0</v>
      </c>
      <c r="I183" s="6">
        <f t="shared" ref="I183" si="103">SUM(I184:I190)</f>
        <v>88000</v>
      </c>
      <c r="J183" s="6">
        <f t="shared" ref="J183" si="104">SUM(J184:J190)</f>
        <v>98000</v>
      </c>
      <c r="K183" s="6">
        <f t="shared" si="74"/>
        <v>10000</v>
      </c>
      <c r="L183" s="38"/>
    </row>
    <row r="184" spans="2:12" hidden="1" x14ac:dyDescent="0.25">
      <c r="B184" s="1" t="str">
        <f t="shared" si="89"/>
        <v>a</v>
      </c>
      <c r="C184" s="11" t="s">
        <v>103</v>
      </c>
      <c r="D184" s="10" t="s">
        <v>17</v>
      </c>
      <c r="E184" s="9">
        <v>78128.89</v>
      </c>
      <c r="F184" s="9">
        <v>0</v>
      </c>
      <c r="G184" s="9">
        <v>0</v>
      </c>
      <c r="H184" s="9"/>
      <c r="I184" s="9">
        <v>0</v>
      </c>
      <c r="J184" s="9"/>
      <c r="K184" s="9">
        <f t="shared" si="74"/>
        <v>0</v>
      </c>
      <c r="L184" s="38"/>
    </row>
    <row r="185" spans="2:12" hidden="1" x14ac:dyDescent="0.25">
      <c r="B185" s="1" t="str">
        <f t="shared" si="89"/>
        <v>a</v>
      </c>
      <c r="C185" s="11" t="s">
        <v>103</v>
      </c>
      <c r="D185" s="10" t="s">
        <v>16</v>
      </c>
      <c r="E185" s="9">
        <v>61024.59</v>
      </c>
      <c r="F185" s="9">
        <v>75000</v>
      </c>
      <c r="G185" s="9">
        <v>80000</v>
      </c>
      <c r="H185" s="9"/>
      <c r="I185" s="9">
        <v>80000</v>
      </c>
      <c r="J185" s="9">
        <v>90000</v>
      </c>
      <c r="K185" s="39">
        <f t="shared" si="74"/>
        <v>10000</v>
      </c>
      <c r="L185" s="38" t="s">
        <v>205</v>
      </c>
    </row>
    <row r="186" spans="2:12" hidden="1" x14ac:dyDescent="0.25">
      <c r="B186" s="1" t="str">
        <f t="shared" si="89"/>
        <v>b</v>
      </c>
      <c r="C186" s="11" t="s">
        <v>103</v>
      </c>
      <c r="D186" s="10" t="s">
        <v>15</v>
      </c>
      <c r="E186" s="9">
        <v>0</v>
      </c>
      <c r="F186" s="9">
        <v>0</v>
      </c>
      <c r="G186" s="9">
        <v>0</v>
      </c>
      <c r="H186" s="9"/>
      <c r="I186" s="9">
        <v>0</v>
      </c>
      <c r="J186" s="9"/>
      <c r="K186" s="9">
        <f t="shared" si="74"/>
        <v>0</v>
      </c>
      <c r="L186" s="38"/>
    </row>
    <row r="187" spans="2:12" hidden="1" x14ac:dyDescent="0.25">
      <c r="B187" s="1" t="str">
        <f t="shared" si="89"/>
        <v>b</v>
      </c>
      <c r="C187" s="11" t="s">
        <v>103</v>
      </c>
      <c r="D187" s="10" t="s">
        <v>14</v>
      </c>
      <c r="E187" s="9">
        <v>0</v>
      </c>
      <c r="F187" s="9">
        <v>0</v>
      </c>
      <c r="G187" s="9">
        <v>0</v>
      </c>
      <c r="H187" s="9"/>
      <c r="I187" s="9">
        <v>0</v>
      </c>
      <c r="J187" s="9"/>
      <c r="K187" s="9">
        <f t="shared" si="74"/>
        <v>0</v>
      </c>
      <c r="L187" s="38"/>
    </row>
    <row r="188" spans="2:12" hidden="1" x14ac:dyDescent="0.25">
      <c r="B188" s="1" t="str">
        <f t="shared" si="89"/>
        <v>b</v>
      </c>
      <c r="C188" s="11" t="s">
        <v>103</v>
      </c>
      <c r="D188" s="10" t="s">
        <v>13</v>
      </c>
      <c r="E188" s="9">
        <v>0</v>
      </c>
      <c r="F188" s="9">
        <v>0</v>
      </c>
      <c r="G188" s="9">
        <v>0</v>
      </c>
      <c r="H188" s="9"/>
      <c r="I188" s="9">
        <v>0</v>
      </c>
      <c r="J188" s="9"/>
      <c r="K188" s="9">
        <f t="shared" si="74"/>
        <v>0</v>
      </c>
      <c r="L188" s="38"/>
    </row>
    <row r="189" spans="2:12" ht="15.75" hidden="1" thickBot="1" x14ac:dyDescent="0.3">
      <c r="B189" s="1" t="str">
        <f t="shared" si="89"/>
        <v>a</v>
      </c>
      <c r="C189" s="11" t="s">
        <v>103</v>
      </c>
      <c r="D189" s="10" t="s">
        <v>12</v>
      </c>
      <c r="E189" s="9">
        <v>7613.69</v>
      </c>
      <c r="F189" s="9">
        <v>8000</v>
      </c>
      <c r="G189" s="9">
        <v>8000</v>
      </c>
      <c r="H189" s="9"/>
      <c r="I189" s="9">
        <v>8000</v>
      </c>
      <c r="J189" s="9">
        <v>8000</v>
      </c>
      <c r="K189" s="9">
        <f t="shared" si="74"/>
        <v>0</v>
      </c>
      <c r="L189" s="38"/>
    </row>
    <row r="190" spans="2:12" ht="15.75" hidden="1" thickBot="1" x14ac:dyDescent="0.3">
      <c r="B190" s="1" t="str">
        <f t="shared" si="89"/>
        <v>b</v>
      </c>
      <c r="C190" s="11" t="s">
        <v>103</v>
      </c>
      <c r="D190" s="10" t="s">
        <v>11</v>
      </c>
      <c r="E190" s="9">
        <v>0</v>
      </c>
      <c r="F190" s="9">
        <v>0</v>
      </c>
      <c r="G190" s="9">
        <v>0</v>
      </c>
      <c r="H190" s="9"/>
      <c r="I190" s="9">
        <v>0</v>
      </c>
      <c r="J190" s="9"/>
      <c r="K190" s="9">
        <f t="shared" si="74"/>
        <v>0</v>
      </c>
      <c r="L190" s="38"/>
    </row>
    <row r="191" spans="2:12" ht="15.75" hidden="1" thickBot="1" x14ac:dyDescent="0.3">
      <c r="B191" s="1" t="str">
        <f t="shared" si="89"/>
        <v>b</v>
      </c>
      <c r="C191" s="8" t="s">
        <v>103</v>
      </c>
      <c r="D191" s="7" t="s">
        <v>10</v>
      </c>
      <c r="E191" s="6">
        <v>0</v>
      </c>
      <c r="F191" s="6">
        <v>0</v>
      </c>
      <c r="G191" s="6">
        <v>0</v>
      </c>
      <c r="H191" s="6">
        <v>0</v>
      </c>
      <c r="I191" s="6">
        <v>0</v>
      </c>
      <c r="J191" s="6">
        <v>0</v>
      </c>
      <c r="K191" s="6">
        <f t="shared" si="74"/>
        <v>0</v>
      </c>
      <c r="L191" s="38"/>
    </row>
    <row r="192" spans="2:12" ht="15.75" hidden="1" thickBot="1" x14ac:dyDescent="0.3">
      <c r="B192" s="1" t="str">
        <f t="shared" si="89"/>
        <v>b</v>
      </c>
      <c r="C192" s="8" t="s">
        <v>103</v>
      </c>
      <c r="D192" s="7" t="s">
        <v>9</v>
      </c>
      <c r="E192" s="6">
        <v>0</v>
      </c>
      <c r="F192" s="6">
        <v>0</v>
      </c>
      <c r="G192" s="6">
        <v>0</v>
      </c>
      <c r="H192" s="6">
        <v>0</v>
      </c>
      <c r="I192" s="6">
        <v>0</v>
      </c>
      <c r="J192" s="6">
        <v>0</v>
      </c>
      <c r="K192" s="6">
        <f t="shared" si="74"/>
        <v>0</v>
      </c>
      <c r="L192" s="38"/>
    </row>
    <row r="193" spans="2:12" ht="15.75" hidden="1" thickBot="1" x14ac:dyDescent="0.3">
      <c r="B193" s="1" t="str">
        <f t="shared" si="89"/>
        <v>b</v>
      </c>
      <c r="C193" s="5" t="s">
        <v>103</v>
      </c>
      <c r="D193" s="4" t="s">
        <v>8</v>
      </c>
      <c r="E193" s="3">
        <v>0</v>
      </c>
      <c r="F193" s="3">
        <v>0</v>
      </c>
      <c r="G193" s="3">
        <v>0</v>
      </c>
      <c r="H193" s="3">
        <v>0</v>
      </c>
      <c r="I193" s="3">
        <v>0</v>
      </c>
      <c r="J193" s="3">
        <v>0</v>
      </c>
      <c r="K193" s="3">
        <f t="shared" si="74"/>
        <v>0</v>
      </c>
      <c r="L193" s="38"/>
    </row>
    <row r="194" spans="2:12" ht="46.5" hidden="1" thickTop="1" thickBot="1" x14ac:dyDescent="0.3">
      <c r="B194" s="1" t="str">
        <f t="shared" si="89"/>
        <v>a</v>
      </c>
      <c r="C194" s="14" t="s">
        <v>121</v>
      </c>
      <c r="D194" s="2" t="s">
        <v>120</v>
      </c>
      <c r="E194" s="16">
        <f t="shared" ref="E194:F194" si="105">E197+E205+E206+E207</f>
        <v>97806.28</v>
      </c>
      <c r="F194" s="16">
        <f t="shared" si="105"/>
        <v>47000</v>
      </c>
      <c r="G194" s="16">
        <f t="shared" ref="G194:J194" si="106">G197+G205+G206+G207</f>
        <v>55000</v>
      </c>
      <c r="H194" s="16">
        <f t="shared" si="106"/>
        <v>0</v>
      </c>
      <c r="I194" s="16">
        <f t="shared" si="106"/>
        <v>55000</v>
      </c>
      <c r="J194" s="16">
        <f t="shared" si="106"/>
        <v>58000</v>
      </c>
      <c r="K194" s="16">
        <f t="shared" si="74"/>
        <v>3000</v>
      </c>
      <c r="L194" s="38"/>
    </row>
    <row r="195" spans="2:12" ht="30.75" hidden="1" thickTop="1" x14ac:dyDescent="0.25">
      <c r="B195" s="1" t="str">
        <f t="shared" si="89"/>
        <v>b</v>
      </c>
      <c r="C195" s="28"/>
      <c r="D195" s="29" t="s">
        <v>20</v>
      </c>
      <c r="E195" s="31"/>
      <c r="F195" s="31"/>
      <c r="G195" s="31"/>
      <c r="H195" s="31"/>
      <c r="I195" s="31"/>
      <c r="J195" s="31"/>
      <c r="K195" s="31">
        <f t="shared" si="74"/>
        <v>0</v>
      </c>
      <c r="L195" s="38"/>
    </row>
    <row r="196" spans="2:12" ht="15.75" hidden="1" thickTop="1" x14ac:dyDescent="0.25">
      <c r="B196" s="1" t="str">
        <f t="shared" si="89"/>
        <v>b</v>
      </c>
      <c r="C196" s="28"/>
      <c r="D196" s="29" t="s">
        <v>19</v>
      </c>
      <c r="E196" s="31"/>
      <c r="F196" s="31"/>
      <c r="G196" s="31"/>
      <c r="H196" s="31"/>
      <c r="I196" s="31"/>
      <c r="J196" s="31"/>
      <c r="K196" s="31">
        <f t="shared" si="74"/>
        <v>0</v>
      </c>
      <c r="L196" s="38"/>
    </row>
    <row r="197" spans="2:12" hidden="1" x14ac:dyDescent="0.25">
      <c r="B197" s="1" t="str">
        <f t="shared" si="89"/>
        <v>a</v>
      </c>
      <c r="C197" s="8" t="s">
        <v>103</v>
      </c>
      <c r="D197" s="7" t="s">
        <v>18</v>
      </c>
      <c r="E197" s="6">
        <f t="shared" ref="E197:F197" si="107">SUM(E198:E204)</f>
        <v>97806.28</v>
      </c>
      <c r="F197" s="6">
        <f t="shared" si="107"/>
        <v>47000</v>
      </c>
      <c r="G197" s="6">
        <f t="shared" ref="G197" si="108">SUM(G198:G204)</f>
        <v>55000</v>
      </c>
      <c r="H197" s="6">
        <f t="shared" ref="H197" si="109">SUM(H198:H204)</f>
        <v>0</v>
      </c>
      <c r="I197" s="6">
        <f t="shared" ref="I197" si="110">SUM(I198:I204)</f>
        <v>55000</v>
      </c>
      <c r="J197" s="6">
        <f t="shared" ref="J197" si="111">SUM(J198:J204)</f>
        <v>58000</v>
      </c>
      <c r="K197" s="6">
        <f t="shared" ref="K197:K260" si="112">J197-I197</f>
        <v>3000</v>
      </c>
      <c r="L197" s="38"/>
    </row>
    <row r="198" spans="2:12" hidden="1" x14ac:dyDescent="0.25">
      <c r="B198" s="1" t="str">
        <f t="shared" si="89"/>
        <v>a</v>
      </c>
      <c r="C198" s="11" t="s">
        <v>103</v>
      </c>
      <c r="D198" s="10" t="s">
        <v>17</v>
      </c>
      <c r="E198" s="9">
        <v>60667.46</v>
      </c>
      <c r="F198" s="9">
        <v>0</v>
      </c>
      <c r="G198" s="9">
        <v>0</v>
      </c>
      <c r="H198" s="9"/>
      <c r="I198" s="9">
        <v>0</v>
      </c>
      <c r="J198" s="9"/>
      <c r="K198" s="9">
        <f t="shared" si="112"/>
        <v>0</v>
      </c>
      <c r="L198" s="38"/>
    </row>
    <row r="199" spans="2:12" hidden="1" x14ac:dyDescent="0.25">
      <c r="B199" s="1" t="str">
        <f t="shared" si="89"/>
        <v>a</v>
      </c>
      <c r="C199" s="11" t="s">
        <v>103</v>
      </c>
      <c r="D199" s="10" t="s">
        <v>16</v>
      </c>
      <c r="E199" s="9">
        <v>33186.769999999997</v>
      </c>
      <c r="F199" s="9">
        <v>40000</v>
      </c>
      <c r="G199" s="9">
        <v>46000</v>
      </c>
      <c r="H199" s="9"/>
      <c r="I199" s="9">
        <v>46000</v>
      </c>
      <c r="J199" s="9">
        <v>49000</v>
      </c>
      <c r="K199" s="39">
        <f t="shared" si="112"/>
        <v>3000</v>
      </c>
      <c r="L199" s="38" t="s">
        <v>206</v>
      </c>
    </row>
    <row r="200" spans="2:12" hidden="1" x14ac:dyDescent="0.25">
      <c r="B200" s="1" t="str">
        <f t="shared" si="89"/>
        <v>b</v>
      </c>
      <c r="C200" s="11" t="s">
        <v>103</v>
      </c>
      <c r="D200" s="10" t="s">
        <v>15</v>
      </c>
      <c r="E200" s="9">
        <v>0</v>
      </c>
      <c r="F200" s="9">
        <v>0</v>
      </c>
      <c r="G200" s="9">
        <v>0</v>
      </c>
      <c r="H200" s="9"/>
      <c r="I200" s="9">
        <v>0</v>
      </c>
      <c r="J200" s="9"/>
      <c r="K200" s="9">
        <f t="shared" si="112"/>
        <v>0</v>
      </c>
      <c r="L200" s="38"/>
    </row>
    <row r="201" spans="2:12" hidden="1" x14ac:dyDescent="0.25">
      <c r="B201" s="1" t="str">
        <f t="shared" si="89"/>
        <v>b</v>
      </c>
      <c r="C201" s="11" t="s">
        <v>103</v>
      </c>
      <c r="D201" s="10" t="s">
        <v>14</v>
      </c>
      <c r="E201" s="9">
        <v>0</v>
      </c>
      <c r="F201" s="9">
        <v>0</v>
      </c>
      <c r="G201" s="9">
        <v>0</v>
      </c>
      <c r="H201" s="9"/>
      <c r="I201" s="9">
        <v>0</v>
      </c>
      <c r="J201" s="9"/>
      <c r="K201" s="9">
        <f t="shared" si="112"/>
        <v>0</v>
      </c>
      <c r="L201" s="38"/>
    </row>
    <row r="202" spans="2:12" hidden="1" x14ac:dyDescent="0.25">
      <c r="B202" s="1" t="str">
        <f t="shared" si="89"/>
        <v>b</v>
      </c>
      <c r="C202" s="11" t="s">
        <v>103</v>
      </c>
      <c r="D202" s="10" t="s">
        <v>13</v>
      </c>
      <c r="E202" s="9">
        <v>0</v>
      </c>
      <c r="F202" s="9">
        <v>0</v>
      </c>
      <c r="G202" s="9">
        <v>0</v>
      </c>
      <c r="H202" s="9"/>
      <c r="I202" s="9">
        <v>0</v>
      </c>
      <c r="J202" s="9"/>
      <c r="K202" s="9">
        <f t="shared" si="112"/>
        <v>0</v>
      </c>
      <c r="L202" s="38"/>
    </row>
    <row r="203" spans="2:12" hidden="1" x14ac:dyDescent="0.25">
      <c r="B203" s="1" t="str">
        <f t="shared" si="89"/>
        <v>a</v>
      </c>
      <c r="C203" s="11" t="s">
        <v>103</v>
      </c>
      <c r="D203" s="10" t="s">
        <v>12</v>
      </c>
      <c r="E203" s="9">
        <v>2850.96</v>
      </c>
      <c r="F203" s="9">
        <v>6000</v>
      </c>
      <c r="G203" s="9">
        <v>8000</v>
      </c>
      <c r="H203" s="9"/>
      <c r="I203" s="9">
        <v>8000</v>
      </c>
      <c r="J203" s="9">
        <v>8000</v>
      </c>
      <c r="K203" s="9">
        <f t="shared" si="112"/>
        <v>0</v>
      </c>
      <c r="L203" s="38"/>
    </row>
    <row r="204" spans="2:12" ht="15.75" hidden="1" thickBot="1" x14ac:dyDescent="0.3">
      <c r="B204" s="1" t="str">
        <f t="shared" si="89"/>
        <v>a</v>
      </c>
      <c r="C204" s="11" t="s">
        <v>103</v>
      </c>
      <c r="D204" s="10" t="s">
        <v>11</v>
      </c>
      <c r="E204" s="9">
        <v>1101.0899999999999</v>
      </c>
      <c r="F204" s="9">
        <v>1000</v>
      </c>
      <c r="G204" s="9">
        <v>1000</v>
      </c>
      <c r="H204" s="9"/>
      <c r="I204" s="9">
        <v>1000</v>
      </c>
      <c r="J204" s="9">
        <v>1000</v>
      </c>
      <c r="K204" s="39">
        <f t="shared" si="112"/>
        <v>0</v>
      </c>
      <c r="L204" s="38" t="s">
        <v>204</v>
      </c>
    </row>
    <row r="205" spans="2:12" ht="15.75" hidden="1" thickBot="1" x14ac:dyDescent="0.3">
      <c r="B205" s="1" t="str">
        <f t="shared" si="89"/>
        <v>b</v>
      </c>
      <c r="C205" s="8" t="s">
        <v>103</v>
      </c>
      <c r="D205" s="7" t="s">
        <v>10</v>
      </c>
      <c r="E205" s="6">
        <v>0</v>
      </c>
      <c r="F205" s="6">
        <v>0</v>
      </c>
      <c r="G205" s="6">
        <v>0</v>
      </c>
      <c r="H205" s="6">
        <v>0</v>
      </c>
      <c r="I205" s="6">
        <v>0</v>
      </c>
      <c r="J205" s="6">
        <v>0</v>
      </c>
      <c r="K205" s="6">
        <f t="shared" si="112"/>
        <v>0</v>
      </c>
      <c r="L205" s="38"/>
    </row>
    <row r="206" spans="2:12" ht="15.75" hidden="1" thickBot="1" x14ac:dyDescent="0.3">
      <c r="B206" s="1" t="str">
        <f t="shared" si="89"/>
        <v>b</v>
      </c>
      <c r="C206" s="8" t="s">
        <v>103</v>
      </c>
      <c r="D206" s="7" t="s">
        <v>9</v>
      </c>
      <c r="E206" s="6">
        <v>0</v>
      </c>
      <c r="F206" s="6">
        <v>0</v>
      </c>
      <c r="G206" s="6">
        <v>0</v>
      </c>
      <c r="H206" s="6">
        <v>0</v>
      </c>
      <c r="I206" s="6">
        <v>0</v>
      </c>
      <c r="J206" s="6">
        <v>0</v>
      </c>
      <c r="K206" s="6">
        <f t="shared" si="112"/>
        <v>0</v>
      </c>
      <c r="L206" s="38"/>
    </row>
    <row r="207" spans="2:12" ht="15.75" hidden="1" thickBot="1" x14ac:dyDescent="0.3">
      <c r="B207" s="1" t="str">
        <f t="shared" si="89"/>
        <v>b</v>
      </c>
      <c r="C207" s="5" t="s">
        <v>103</v>
      </c>
      <c r="D207" s="4" t="s">
        <v>8</v>
      </c>
      <c r="E207" s="3">
        <v>0</v>
      </c>
      <c r="F207" s="3">
        <v>0</v>
      </c>
      <c r="G207" s="3">
        <v>0</v>
      </c>
      <c r="H207" s="3">
        <v>0</v>
      </c>
      <c r="I207" s="3">
        <v>0</v>
      </c>
      <c r="J207" s="3">
        <v>0</v>
      </c>
      <c r="K207" s="3">
        <f t="shared" si="112"/>
        <v>0</v>
      </c>
      <c r="L207" s="38"/>
    </row>
    <row r="208" spans="2:12" ht="46.5" hidden="1" thickTop="1" thickBot="1" x14ac:dyDescent="0.3">
      <c r="B208" s="1" t="str">
        <f t="shared" si="89"/>
        <v>a</v>
      </c>
      <c r="C208" s="14" t="s">
        <v>119</v>
      </c>
      <c r="D208" s="2" t="s">
        <v>118</v>
      </c>
      <c r="E208" s="16">
        <f t="shared" ref="E208:F208" si="113">E211+E219+E220+E221</f>
        <v>136592.21000000002</v>
      </c>
      <c r="F208" s="16">
        <f t="shared" si="113"/>
        <v>66000</v>
      </c>
      <c r="G208" s="16">
        <f t="shared" ref="G208:J208" si="114">G211+G219+G220+G221</f>
        <v>70135</v>
      </c>
      <c r="H208" s="16">
        <f t="shared" si="114"/>
        <v>0</v>
      </c>
      <c r="I208" s="16">
        <f t="shared" si="114"/>
        <v>70000</v>
      </c>
      <c r="J208" s="16">
        <f t="shared" si="114"/>
        <v>74000</v>
      </c>
      <c r="K208" s="16">
        <f t="shared" si="112"/>
        <v>4000</v>
      </c>
      <c r="L208" s="38"/>
    </row>
    <row r="209" spans="2:12" ht="30.75" hidden="1" thickTop="1" x14ac:dyDescent="0.25">
      <c r="B209" s="1" t="str">
        <f t="shared" ref="B209:B210" si="115">IF(OR(E209&lt;&gt;0,F209&lt;&gt;0,G209&lt;&gt;0,H209&lt;&gt;0,I209&lt;&gt;0,J209&lt;&gt;0,K209&lt;&gt;0),"a","b")</f>
        <v>b</v>
      </c>
      <c r="C209" s="28"/>
      <c r="D209" s="29" t="s">
        <v>20</v>
      </c>
      <c r="E209" s="31"/>
      <c r="F209" s="31"/>
      <c r="G209" s="31"/>
      <c r="H209" s="31"/>
      <c r="I209" s="31"/>
      <c r="J209" s="31"/>
      <c r="K209" s="31">
        <f t="shared" si="112"/>
        <v>0</v>
      </c>
      <c r="L209" s="38"/>
    </row>
    <row r="210" spans="2:12" ht="15.75" hidden="1" thickTop="1" x14ac:dyDescent="0.25">
      <c r="B210" s="1" t="str">
        <f t="shared" si="115"/>
        <v>b</v>
      </c>
      <c r="C210" s="28"/>
      <c r="D210" s="29" t="s">
        <v>19</v>
      </c>
      <c r="E210" s="31"/>
      <c r="F210" s="31"/>
      <c r="G210" s="31"/>
      <c r="H210" s="31"/>
      <c r="I210" s="31"/>
      <c r="J210" s="31"/>
      <c r="K210" s="31">
        <f t="shared" si="112"/>
        <v>0</v>
      </c>
      <c r="L210" s="38"/>
    </row>
    <row r="211" spans="2:12" hidden="1" x14ac:dyDescent="0.25">
      <c r="B211" s="1" t="str">
        <f t="shared" si="89"/>
        <v>a</v>
      </c>
      <c r="C211" s="8" t="s">
        <v>103</v>
      </c>
      <c r="D211" s="7" t="s">
        <v>18</v>
      </c>
      <c r="E211" s="6">
        <f t="shared" ref="E211:F211" si="116">SUM(E212:E218)</f>
        <v>136592.21000000002</v>
      </c>
      <c r="F211" s="6">
        <f t="shared" si="116"/>
        <v>66000</v>
      </c>
      <c r="G211" s="6">
        <f t="shared" ref="G211" si="117">SUM(G212:G218)</f>
        <v>70135</v>
      </c>
      <c r="H211" s="6">
        <f t="shared" ref="H211" si="118">SUM(H212:H218)</f>
        <v>0</v>
      </c>
      <c r="I211" s="6">
        <f t="shared" ref="I211" si="119">SUM(I212:I218)</f>
        <v>70000</v>
      </c>
      <c r="J211" s="6">
        <f t="shared" ref="J211" si="120">SUM(J212:J218)</f>
        <v>74000</v>
      </c>
      <c r="K211" s="6">
        <f t="shared" si="112"/>
        <v>4000</v>
      </c>
      <c r="L211" s="38"/>
    </row>
    <row r="212" spans="2:12" hidden="1" x14ac:dyDescent="0.25">
      <c r="B212" s="1" t="str">
        <f t="shared" si="89"/>
        <v>a</v>
      </c>
      <c r="C212" s="11" t="s">
        <v>103</v>
      </c>
      <c r="D212" s="10" t="s">
        <v>17</v>
      </c>
      <c r="E212" s="9">
        <v>86039.76</v>
      </c>
      <c r="F212" s="9">
        <v>0</v>
      </c>
      <c r="G212" s="9">
        <v>0</v>
      </c>
      <c r="H212" s="9"/>
      <c r="I212" s="9">
        <v>0</v>
      </c>
      <c r="J212" s="9"/>
      <c r="K212" s="9">
        <f t="shared" si="112"/>
        <v>0</v>
      </c>
      <c r="L212" s="38"/>
    </row>
    <row r="213" spans="2:12" hidden="1" x14ac:dyDescent="0.25">
      <c r="B213" s="1" t="str">
        <f t="shared" si="89"/>
        <v>a</v>
      </c>
      <c r="C213" s="11" t="s">
        <v>103</v>
      </c>
      <c r="D213" s="10" t="s">
        <v>16</v>
      </c>
      <c r="E213" s="9">
        <v>37501.08</v>
      </c>
      <c r="F213" s="9">
        <v>54000</v>
      </c>
      <c r="G213" s="9">
        <v>54000</v>
      </c>
      <c r="H213" s="9"/>
      <c r="I213" s="9">
        <v>54000</v>
      </c>
      <c r="J213" s="9">
        <v>56000</v>
      </c>
      <c r="K213" s="39">
        <f t="shared" si="112"/>
        <v>2000</v>
      </c>
      <c r="L213" s="38" t="s">
        <v>206</v>
      </c>
    </row>
    <row r="214" spans="2:12" hidden="1" x14ac:dyDescent="0.25">
      <c r="B214" s="1" t="str">
        <f t="shared" si="89"/>
        <v>b</v>
      </c>
      <c r="C214" s="11" t="s">
        <v>103</v>
      </c>
      <c r="D214" s="10" t="s">
        <v>15</v>
      </c>
      <c r="E214" s="9">
        <v>0</v>
      </c>
      <c r="F214" s="9">
        <v>0</v>
      </c>
      <c r="G214" s="9">
        <v>0</v>
      </c>
      <c r="H214" s="9"/>
      <c r="I214" s="9">
        <v>0</v>
      </c>
      <c r="J214" s="9"/>
      <c r="K214" s="9">
        <f t="shared" si="112"/>
        <v>0</v>
      </c>
      <c r="L214" s="38"/>
    </row>
    <row r="215" spans="2:12" hidden="1" x14ac:dyDescent="0.25">
      <c r="B215" s="1" t="str">
        <f t="shared" si="89"/>
        <v>b</v>
      </c>
      <c r="C215" s="11" t="s">
        <v>103</v>
      </c>
      <c r="D215" s="10" t="s">
        <v>14</v>
      </c>
      <c r="E215" s="9">
        <v>0</v>
      </c>
      <c r="F215" s="9">
        <v>0</v>
      </c>
      <c r="G215" s="9">
        <v>0</v>
      </c>
      <c r="H215" s="9"/>
      <c r="I215" s="9">
        <v>0</v>
      </c>
      <c r="J215" s="9"/>
      <c r="K215" s="9">
        <f t="shared" si="112"/>
        <v>0</v>
      </c>
      <c r="L215" s="38"/>
    </row>
    <row r="216" spans="2:12" hidden="1" x14ac:dyDescent="0.25">
      <c r="B216" s="1" t="str">
        <f t="shared" si="89"/>
        <v>b</v>
      </c>
      <c r="C216" s="11" t="s">
        <v>103</v>
      </c>
      <c r="D216" s="10" t="s">
        <v>13</v>
      </c>
      <c r="E216" s="9">
        <v>0</v>
      </c>
      <c r="F216" s="9">
        <v>0</v>
      </c>
      <c r="G216" s="9">
        <v>0</v>
      </c>
      <c r="H216" s="9"/>
      <c r="I216" s="9">
        <v>0</v>
      </c>
      <c r="J216" s="9"/>
      <c r="K216" s="9">
        <f t="shared" si="112"/>
        <v>0</v>
      </c>
      <c r="L216" s="38"/>
    </row>
    <row r="217" spans="2:12" hidden="1" x14ac:dyDescent="0.25">
      <c r="B217" s="1" t="str">
        <f t="shared" si="89"/>
        <v>a</v>
      </c>
      <c r="C217" s="11" t="s">
        <v>103</v>
      </c>
      <c r="D217" s="10" t="s">
        <v>12</v>
      </c>
      <c r="E217" s="9">
        <v>7769.4500000000007</v>
      </c>
      <c r="F217" s="9">
        <v>7000</v>
      </c>
      <c r="G217" s="9">
        <v>11000</v>
      </c>
      <c r="H217" s="9"/>
      <c r="I217" s="9">
        <v>11000</v>
      </c>
      <c r="J217" s="9">
        <v>11000</v>
      </c>
      <c r="K217" s="9">
        <f t="shared" si="112"/>
        <v>0</v>
      </c>
      <c r="L217" s="38"/>
    </row>
    <row r="218" spans="2:12" ht="15.75" hidden="1" thickBot="1" x14ac:dyDescent="0.3">
      <c r="B218" s="1" t="str">
        <f t="shared" si="89"/>
        <v>a</v>
      </c>
      <c r="C218" s="11" t="s">
        <v>103</v>
      </c>
      <c r="D218" s="10" t="s">
        <v>11</v>
      </c>
      <c r="E218" s="9">
        <v>5281.92</v>
      </c>
      <c r="F218" s="9">
        <v>5000</v>
      </c>
      <c r="G218" s="9">
        <v>5135</v>
      </c>
      <c r="H218" s="9"/>
      <c r="I218" s="9">
        <v>5000</v>
      </c>
      <c r="J218" s="9">
        <v>7000</v>
      </c>
      <c r="K218" s="39">
        <f t="shared" si="112"/>
        <v>2000</v>
      </c>
      <c r="L218" s="38" t="s">
        <v>204</v>
      </c>
    </row>
    <row r="219" spans="2:12" ht="15.75" hidden="1" thickBot="1" x14ac:dyDescent="0.3">
      <c r="B219" s="1" t="str">
        <f t="shared" si="89"/>
        <v>b</v>
      </c>
      <c r="C219" s="8" t="s">
        <v>103</v>
      </c>
      <c r="D219" s="7" t="s">
        <v>10</v>
      </c>
      <c r="E219" s="6">
        <v>0</v>
      </c>
      <c r="F219" s="6">
        <v>0</v>
      </c>
      <c r="G219" s="6">
        <v>0</v>
      </c>
      <c r="H219" s="6">
        <v>0</v>
      </c>
      <c r="I219" s="6">
        <v>0</v>
      </c>
      <c r="J219" s="6">
        <v>0</v>
      </c>
      <c r="K219" s="6">
        <f t="shared" si="112"/>
        <v>0</v>
      </c>
      <c r="L219" s="38"/>
    </row>
    <row r="220" spans="2:12" ht="15.75" hidden="1" thickBot="1" x14ac:dyDescent="0.3">
      <c r="B220" s="1" t="str">
        <f t="shared" si="89"/>
        <v>b</v>
      </c>
      <c r="C220" s="8" t="s">
        <v>103</v>
      </c>
      <c r="D220" s="7" t="s">
        <v>9</v>
      </c>
      <c r="E220" s="6">
        <v>0</v>
      </c>
      <c r="F220" s="6">
        <v>0</v>
      </c>
      <c r="G220" s="6">
        <v>0</v>
      </c>
      <c r="H220" s="6">
        <v>0</v>
      </c>
      <c r="I220" s="6">
        <v>0</v>
      </c>
      <c r="J220" s="6">
        <v>0</v>
      </c>
      <c r="K220" s="6">
        <f t="shared" si="112"/>
        <v>0</v>
      </c>
      <c r="L220" s="38"/>
    </row>
    <row r="221" spans="2:12" ht="15.75" hidden="1" thickBot="1" x14ac:dyDescent="0.3">
      <c r="B221" s="1" t="str">
        <f t="shared" si="89"/>
        <v>b</v>
      </c>
      <c r="C221" s="5" t="s">
        <v>103</v>
      </c>
      <c r="D221" s="4" t="s">
        <v>8</v>
      </c>
      <c r="E221" s="3">
        <v>0</v>
      </c>
      <c r="F221" s="3">
        <v>0</v>
      </c>
      <c r="G221" s="3">
        <v>0</v>
      </c>
      <c r="H221" s="3">
        <v>0</v>
      </c>
      <c r="I221" s="3">
        <v>0</v>
      </c>
      <c r="J221" s="3">
        <v>0</v>
      </c>
      <c r="K221" s="3">
        <f t="shared" si="112"/>
        <v>0</v>
      </c>
      <c r="L221" s="38"/>
    </row>
    <row r="222" spans="2:12" ht="46.5" hidden="1" thickTop="1" thickBot="1" x14ac:dyDescent="0.3">
      <c r="B222" s="1" t="str">
        <f t="shared" si="89"/>
        <v>a</v>
      </c>
      <c r="C222" s="14" t="s">
        <v>117</v>
      </c>
      <c r="D222" s="2" t="s">
        <v>116</v>
      </c>
      <c r="E222" s="16">
        <f t="shared" ref="E222:F222" si="121">E225+E233+E234+E235</f>
        <v>83826.719999999987</v>
      </c>
      <c r="F222" s="16">
        <f t="shared" si="121"/>
        <v>37000</v>
      </c>
      <c r="G222" s="16">
        <f t="shared" ref="G222:J222" si="122">G225+G233+G234+G235</f>
        <v>44500</v>
      </c>
      <c r="H222" s="16">
        <f t="shared" si="122"/>
        <v>0</v>
      </c>
      <c r="I222" s="16">
        <f t="shared" si="122"/>
        <v>43000</v>
      </c>
      <c r="J222" s="16">
        <f t="shared" si="122"/>
        <v>49000</v>
      </c>
      <c r="K222" s="16">
        <f t="shared" si="112"/>
        <v>6000</v>
      </c>
      <c r="L222" s="38"/>
    </row>
    <row r="223" spans="2:12" ht="30.75" hidden="1" thickTop="1" x14ac:dyDescent="0.25">
      <c r="B223" s="1" t="str">
        <f t="shared" si="89"/>
        <v>b</v>
      </c>
      <c r="C223" s="28"/>
      <c r="D223" s="29" t="s">
        <v>20</v>
      </c>
      <c r="E223" s="31"/>
      <c r="F223" s="31"/>
      <c r="G223" s="31"/>
      <c r="H223" s="31"/>
      <c r="I223" s="31"/>
      <c r="J223" s="31"/>
      <c r="K223" s="31">
        <f t="shared" si="112"/>
        <v>0</v>
      </c>
      <c r="L223" s="38"/>
    </row>
    <row r="224" spans="2:12" ht="15.75" hidden="1" thickTop="1" x14ac:dyDescent="0.25">
      <c r="B224" s="1" t="str">
        <f t="shared" si="89"/>
        <v>b</v>
      </c>
      <c r="C224" s="28"/>
      <c r="D224" s="29" t="s">
        <v>19</v>
      </c>
      <c r="E224" s="31"/>
      <c r="F224" s="31"/>
      <c r="G224" s="31"/>
      <c r="H224" s="31"/>
      <c r="I224" s="31"/>
      <c r="J224" s="31"/>
      <c r="K224" s="31">
        <f t="shared" si="112"/>
        <v>0</v>
      </c>
      <c r="L224" s="38"/>
    </row>
    <row r="225" spans="2:12" hidden="1" x14ac:dyDescent="0.25">
      <c r="B225" s="1" t="str">
        <f t="shared" si="89"/>
        <v>a</v>
      </c>
      <c r="C225" s="8" t="s">
        <v>103</v>
      </c>
      <c r="D225" s="7" t="s">
        <v>18</v>
      </c>
      <c r="E225" s="6">
        <f t="shared" ref="E225:F225" si="123">SUM(E226:E232)</f>
        <v>83826.719999999987</v>
      </c>
      <c r="F225" s="6">
        <f t="shared" si="123"/>
        <v>37000</v>
      </c>
      <c r="G225" s="6">
        <f t="shared" ref="G225" si="124">SUM(G226:G232)</f>
        <v>44500</v>
      </c>
      <c r="H225" s="6">
        <f t="shared" ref="H225" si="125">SUM(H226:H232)</f>
        <v>0</v>
      </c>
      <c r="I225" s="6">
        <f t="shared" ref="I225" si="126">SUM(I226:I232)</f>
        <v>43000</v>
      </c>
      <c r="J225" s="6">
        <f t="shared" ref="J225" si="127">SUM(J226:J232)</f>
        <v>49000</v>
      </c>
      <c r="K225" s="6">
        <f t="shared" si="112"/>
        <v>6000</v>
      </c>
      <c r="L225" s="38"/>
    </row>
    <row r="226" spans="2:12" hidden="1" x14ac:dyDescent="0.25">
      <c r="B226" s="1" t="str">
        <f t="shared" si="89"/>
        <v>a</v>
      </c>
      <c r="C226" s="11" t="s">
        <v>103</v>
      </c>
      <c r="D226" s="10" t="s">
        <v>17</v>
      </c>
      <c r="E226" s="9">
        <v>51812.59</v>
      </c>
      <c r="F226" s="9">
        <v>0</v>
      </c>
      <c r="G226" s="9">
        <v>0</v>
      </c>
      <c r="H226" s="9"/>
      <c r="I226" s="9">
        <v>0</v>
      </c>
      <c r="J226" s="9"/>
      <c r="K226" s="9">
        <f t="shared" si="112"/>
        <v>0</v>
      </c>
      <c r="L226" s="38"/>
    </row>
    <row r="227" spans="2:12" hidden="1" x14ac:dyDescent="0.25">
      <c r="B227" s="1" t="str">
        <f t="shared" si="89"/>
        <v>a</v>
      </c>
      <c r="C227" s="11" t="s">
        <v>103</v>
      </c>
      <c r="D227" s="10" t="s">
        <v>16</v>
      </c>
      <c r="E227" s="9">
        <v>31059.589999999997</v>
      </c>
      <c r="F227" s="9">
        <v>35000</v>
      </c>
      <c r="G227" s="9">
        <v>41000</v>
      </c>
      <c r="H227" s="9"/>
      <c r="I227" s="9">
        <v>41000</v>
      </c>
      <c r="J227" s="9">
        <v>46000</v>
      </c>
      <c r="K227" s="39">
        <f t="shared" si="112"/>
        <v>5000</v>
      </c>
      <c r="L227" s="38" t="s">
        <v>206</v>
      </c>
    </row>
    <row r="228" spans="2:12" hidden="1" x14ac:dyDescent="0.25">
      <c r="B228" s="1" t="str">
        <f t="shared" si="89"/>
        <v>b</v>
      </c>
      <c r="C228" s="11" t="s">
        <v>103</v>
      </c>
      <c r="D228" s="10" t="s">
        <v>15</v>
      </c>
      <c r="E228" s="9">
        <v>0</v>
      </c>
      <c r="F228" s="9">
        <v>0</v>
      </c>
      <c r="G228" s="9">
        <v>0</v>
      </c>
      <c r="H228" s="9"/>
      <c r="I228" s="9">
        <v>0</v>
      </c>
      <c r="J228" s="9"/>
      <c r="K228" s="9">
        <f t="shared" si="112"/>
        <v>0</v>
      </c>
      <c r="L228" s="38"/>
    </row>
    <row r="229" spans="2:12" hidden="1" x14ac:dyDescent="0.25">
      <c r="B229" s="1" t="str">
        <f t="shared" si="89"/>
        <v>b</v>
      </c>
      <c r="C229" s="11" t="s">
        <v>103</v>
      </c>
      <c r="D229" s="10" t="s">
        <v>14</v>
      </c>
      <c r="E229" s="9">
        <v>0</v>
      </c>
      <c r="F229" s="9">
        <v>0</v>
      </c>
      <c r="G229" s="9">
        <v>0</v>
      </c>
      <c r="H229" s="9"/>
      <c r="I229" s="9">
        <v>0</v>
      </c>
      <c r="J229" s="9"/>
      <c r="K229" s="9">
        <f t="shared" si="112"/>
        <v>0</v>
      </c>
      <c r="L229" s="38"/>
    </row>
    <row r="230" spans="2:12" hidden="1" x14ac:dyDescent="0.25">
      <c r="B230" s="1" t="str">
        <f t="shared" si="89"/>
        <v>b</v>
      </c>
      <c r="C230" s="11" t="s">
        <v>103</v>
      </c>
      <c r="D230" s="10" t="s">
        <v>13</v>
      </c>
      <c r="E230" s="9">
        <v>0</v>
      </c>
      <c r="F230" s="9">
        <v>0</v>
      </c>
      <c r="G230" s="9">
        <v>0</v>
      </c>
      <c r="H230" s="9"/>
      <c r="I230" s="9">
        <v>0</v>
      </c>
      <c r="J230" s="9"/>
      <c r="K230" s="9">
        <f t="shared" si="112"/>
        <v>0</v>
      </c>
      <c r="L230" s="38"/>
    </row>
    <row r="231" spans="2:12" hidden="1" x14ac:dyDescent="0.25">
      <c r="B231" s="1" t="str">
        <f t="shared" si="89"/>
        <v>a</v>
      </c>
      <c r="C231" s="11" t="s">
        <v>103</v>
      </c>
      <c r="D231" s="10" t="s">
        <v>12</v>
      </c>
      <c r="E231" s="9">
        <v>253.26</v>
      </c>
      <c r="F231" s="9">
        <v>1000</v>
      </c>
      <c r="G231" s="9">
        <v>2500</v>
      </c>
      <c r="H231" s="9"/>
      <c r="I231" s="9">
        <v>1000</v>
      </c>
      <c r="J231" s="9">
        <v>2000</v>
      </c>
      <c r="K231" s="39">
        <f t="shared" si="112"/>
        <v>1000</v>
      </c>
      <c r="L231" s="38" t="s">
        <v>207</v>
      </c>
    </row>
    <row r="232" spans="2:12" ht="15.75" hidden="1" thickBot="1" x14ac:dyDescent="0.3">
      <c r="B232" s="1" t="str">
        <f t="shared" si="89"/>
        <v>a</v>
      </c>
      <c r="C232" s="11" t="s">
        <v>103</v>
      </c>
      <c r="D232" s="10" t="s">
        <v>11</v>
      </c>
      <c r="E232" s="9">
        <v>701.28</v>
      </c>
      <c r="F232" s="9">
        <v>1000</v>
      </c>
      <c r="G232" s="9">
        <v>1000</v>
      </c>
      <c r="H232" s="9"/>
      <c r="I232" s="9">
        <v>1000</v>
      </c>
      <c r="J232" s="9">
        <v>1000</v>
      </c>
      <c r="K232" s="39">
        <f t="shared" si="112"/>
        <v>0</v>
      </c>
      <c r="L232" s="38" t="s">
        <v>204</v>
      </c>
    </row>
    <row r="233" spans="2:12" ht="15.75" hidden="1" thickBot="1" x14ac:dyDescent="0.3">
      <c r="B233" s="1" t="str">
        <f t="shared" ref="B233:B306" si="128">IF(OR(E233&lt;&gt;0,F233&lt;&gt;0,G233&lt;&gt;0,H233&lt;&gt;0,I233&lt;&gt;0,J233&lt;&gt;0,K233&lt;&gt;0),"a","b")</f>
        <v>b</v>
      </c>
      <c r="C233" s="8" t="s">
        <v>103</v>
      </c>
      <c r="D233" s="7" t="s">
        <v>10</v>
      </c>
      <c r="E233" s="6">
        <v>0</v>
      </c>
      <c r="F233" s="6">
        <v>0</v>
      </c>
      <c r="G233" s="6">
        <v>0</v>
      </c>
      <c r="H233" s="6">
        <v>0</v>
      </c>
      <c r="I233" s="6">
        <v>0</v>
      </c>
      <c r="J233" s="6">
        <v>0</v>
      </c>
      <c r="K233" s="6">
        <f t="shared" si="112"/>
        <v>0</v>
      </c>
      <c r="L233" s="38"/>
    </row>
    <row r="234" spans="2:12" ht="15.75" hidden="1" thickBot="1" x14ac:dyDescent="0.3">
      <c r="B234" s="1" t="str">
        <f t="shared" si="128"/>
        <v>b</v>
      </c>
      <c r="C234" s="8" t="s">
        <v>103</v>
      </c>
      <c r="D234" s="7" t="s">
        <v>9</v>
      </c>
      <c r="E234" s="6">
        <v>0</v>
      </c>
      <c r="F234" s="6">
        <v>0</v>
      </c>
      <c r="G234" s="6">
        <v>0</v>
      </c>
      <c r="H234" s="6">
        <v>0</v>
      </c>
      <c r="I234" s="6">
        <v>0</v>
      </c>
      <c r="J234" s="6">
        <v>0</v>
      </c>
      <c r="K234" s="6">
        <f t="shared" si="112"/>
        <v>0</v>
      </c>
      <c r="L234" s="38"/>
    </row>
    <row r="235" spans="2:12" ht="15.75" hidden="1" thickBot="1" x14ac:dyDescent="0.3">
      <c r="B235" s="1" t="str">
        <f t="shared" si="128"/>
        <v>b</v>
      </c>
      <c r="C235" s="5" t="s">
        <v>103</v>
      </c>
      <c r="D235" s="4" t="s">
        <v>8</v>
      </c>
      <c r="E235" s="3">
        <v>0</v>
      </c>
      <c r="F235" s="3">
        <v>0</v>
      </c>
      <c r="G235" s="3">
        <v>0</v>
      </c>
      <c r="H235" s="3">
        <v>0</v>
      </c>
      <c r="I235" s="3">
        <v>0</v>
      </c>
      <c r="J235" s="3">
        <v>0</v>
      </c>
      <c r="K235" s="3">
        <f t="shared" si="112"/>
        <v>0</v>
      </c>
      <c r="L235" s="38"/>
    </row>
    <row r="236" spans="2:12" ht="46.5" hidden="1" thickTop="1" thickBot="1" x14ac:dyDescent="0.3">
      <c r="B236" s="1" t="str">
        <f t="shared" si="128"/>
        <v>a</v>
      </c>
      <c r="C236" s="14" t="s">
        <v>115</v>
      </c>
      <c r="D236" s="2" t="s">
        <v>114</v>
      </c>
      <c r="E236" s="16">
        <f t="shared" ref="E236:F236" si="129">E239+E247+E248+E249</f>
        <v>85014.86</v>
      </c>
      <c r="F236" s="16">
        <f t="shared" si="129"/>
        <v>45000</v>
      </c>
      <c r="G236" s="16">
        <f t="shared" ref="G236:J236" si="130">G239+G247+G248+G249</f>
        <v>45110</v>
      </c>
      <c r="H236" s="16">
        <f t="shared" si="130"/>
        <v>0</v>
      </c>
      <c r="I236" s="16">
        <f t="shared" si="130"/>
        <v>45000</v>
      </c>
      <c r="J236" s="16">
        <f t="shared" si="130"/>
        <v>55000</v>
      </c>
      <c r="K236" s="16">
        <f t="shared" si="112"/>
        <v>10000</v>
      </c>
      <c r="L236" s="38"/>
    </row>
    <row r="237" spans="2:12" ht="30.75" hidden="1" thickTop="1" x14ac:dyDescent="0.25">
      <c r="B237" s="1" t="str">
        <f t="shared" si="128"/>
        <v>b</v>
      </c>
      <c r="C237" s="28"/>
      <c r="D237" s="29" t="s">
        <v>20</v>
      </c>
      <c r="E237" s="31"/>
      <c r="F237" s="31"/>
      <c r="G237" s="31"/>
      <c r="H237" s="31"/>
      <c r="I237" s="31"/>
      <c r="J237" s="31"/>
      <c r="K237" s="31">
        <f t="shared" si="112"/>
        <v>0</v>
      </c>
      <c r="L237" s="38"/>
    </row>
    <row r="238" spans="2:12" ht="15.75" hidden="1" thickTop="1" x14ac:dyDescent="0.25">
      <c r="B238" s="1" t="str">
        <f t="shared" si="128"/>
        <v>b</v>
      </c>
      <c r="C238" s="28"/>
      <c r="D238" s="29" t="s">
        <v>19</v>
      </c>
      <c r="E238" s="31"/>
      <c r="F238" s="31"/>
      <c r="G238" s="31"/>
      <c r="H238" s="31"/>
      <c r="I238" s="31"/>
      <c r="J238" s="31"/>
      <c r="K238" s="31">
        <f t="shared" si="112"/>
        <v>0</v>
      </c>
      <c r="L238" s="38"/>
    </row>
    <row r="239" spans="2:12" hidden="1" x14ac:dyDescent="0.25">
      <c r="B239" s="1" t="str">
        <f t="shared" si="128"/>
        <v>a</v>
      </c>
      <c r="C239" s="8" t="s">
        <v>103</v>
      </c>
      <c r="D239" s="7" t="s">
        <v>18</v>
      </c>
      <c r="E239" s="6">
        <f t="shared" ref="E239:F239" si="131">SUM(E240:E246)</f>
        <v>85014.86</v>
      </c>
      <c r="F239" s="6">
        <f t="shared" si="131"/>
        <v>45000</v>
      </c>
      <c r="G239" s="6">
        <f t="shared" ref="G239" si="132">SUM(G240:G246)</f>
        <v>45110</v>
      </c>
      <c r="H239" s="6">
        <f t="shared" ref="H239" si="133">SUM(H240:H246)</f>
        <v>0</v>
      </c>
      <c r="I239" s="6">
        <f t="shared" ref="I239" si="134">SUM(I240:I246)</f>
        <v>45000</v>
      </c>
      <c r="J239" s="6">
        <f t="shared" ref="J239" si="135">SUM(J240:J246)</f>
        <v>55000</v>
      </c>
      <c r="K239" s="6">
        <f t="shared" si="112"/>
        <v>10000</v>
      </c>
      <c r="L239" s="38"/>
    </row>
    <row r="240" spans="2:12" hidden="1" x14ac:dyDescent="0.25">
      <c r="B240" s="1" t="str">
        <f t="shared" si="128"/>
        <v>a</v>
      </c>
      <c r="C240" s="11" t="s">
        <v>103</v>
      </c>
      <c r="D240" s="10" t="s">
        <v>17</v>
      </c>
      <c r="E240" s="9">
        <v>48500.77</v>
      </c>
      <c r="F240" s="9">
        <v>0</v>
      </c>
      <c r="G240" s="9">
        <v>0</v>
      </c>
      <c r="H240" s="9"/>
      <c r="I240" s="9">
        <v>0</v>
      </c>
      <c r="J240" s="9"/>
      <c r="K240" s="9">
        <f t="shared" si="112"/>
        <v>0</v>
      </c>
      <c r="L240" s="38"/>
    </row>
    <row r="241" spans="2:12" hidden="1" x14ac:dyDescent="0.25">
      <c r="B241" s="1" t="str">
        <f t="shared" si="128"/>
        <v>a</v>
      </c>
      <c r="C241" s="11" t="s">
        <v>103</v>
      </c>
      <c r="D241" s="10" t="s">
        <v>16</v>
      </c>
      <c r="E241" s="9">
        <v>28849.07</v>
      </c>
      <c r="F241" s="9">
        <v>36000</v>
      </c>
      <c r="G241" s="9">
        <v>36000</v>
      </c>
      <c r="H241" s="9"/>
      <c r="I241" s="9">
        <v>36000</v>
      </c>
      <c r="J241" s="9">
        <v>46000</v>
      </c>
      <c r="K241" s="39">
        <f t="shared" si="112"/>
        <v>10000</v>
      </c>
      <c r="L241" s="38" t="s">
        <v>205</v>
      </c>
    </row>
    <row r="242" spans="2:12" hidden="1" x14ac:dyDescent="0.25">
      <c r="B242" s="1" t="str">
        <f t="shared" si="128"/>
        <v>b</v>
      </c>
      <c r="C242" s="11" t="s">
        <v>103</v>
      </c>
      <c r="D242" s="10" t="s">
        <v>15</v>
      </c>
      <c r="E242" s="9">
        <v>0</v>
      </c>
      <c r="F242" s="9">
        <v>0</v>
      </c>
      <c r="G242" s="9">
        <v>0</v>
      </c>
      <c r="H242" s="9"/>
      <c r="I242" s="9">
        <v>0</v>
      </c>
      <c r="J242" s="9"/>
      <c r="K242" s="9">
        <f t="shared" si="112"/>
        <v>0</v>
      </c>
      <c r="L242" s="38"/>
    </row>
    <row r="243" spans="2:12" hidden="1" x14ac:dyDescent="0.25">
      <c r="B243" s="1" t="str">
        <f t="shared" si="128"/>
        <v>b</v>
      </c>
      <c r="C243" s="11" t="s">
        <v>103</v>
      </c>
      <c r="D243" s="10" t="s">
        <v>14</v>
      </c>
      <c r="E243" s="9">
        <v>0</v>
      </c>
      <c r="F243" s="9">
        <v>0</v>
      </c>
      <c r="G243" s="9">
        <v>0</v>
      </c>
      <c r="H243" s="9"/>
      <c r="I243" s="9">
        <v>0</v>
      </c>
      <c r="J243" s="9"/>
      <c r="K243" s="9">
        <f t="shared" si="112"/>
        <v>0</v>
      </c>
      <c r="L243" s="38"/>
    </row>
    <row r="244" spans="2:12" hidden="1" x14ac:dyDescent="0.25">
      <c r="B244" s="1" t="str">
        <f t="shared" si="128"/>
        <v>b</v>
      </c>
      <c r="C244" s="11" t="s">
        <v>103</v>
      </c>
      <c r="D244" s="10" t="s">
        <v>13</v>
      </c>
      <c r="E244" s="9">
        <v>0</v>
      </c>
      <c r="F244" s="9">
        <v>0</v>
      </c>
      <c r="G244" s="9">
        <v>0</v>
      </c>
      <c r="H244" s="9"/>
      <c r="I244" s="9">
        <v>0</v>
      </c>
      <c r="J244" s="9"/>
      <c r="K244" s="9">
        <f t="shared" si="112"/>
        <v>0</v>
      </c>
      <c r="L244" s="38"/>
    </row>
    <row r="245" spans="2:12" hidden="1" x14ac:dyDescent="0.25">
      <c r="B245" s="1" t="str">
        <f t="shared" si="128"/>
        <v>a</v>
      </c>
      <c r="C245" s="11" t="s">
        <v>103</v>
      </c>
      <c r="D245" s="10" t="s">
        <v>12</v>
      </c>
      <c r="E245" s="9">
        <v>7174.83</v>
      </c>
      <c r="F245" s="9">
        <v>8000</v>
      </c>
      <c r="G245" s="9">
        <v>8000</v>
      </c>
      <c r="H245" s="9"/>
      <c r="I245" s="9">
        <v>8000</v>
      </c>
      <c r="J245" s="9">
        <v>8000</v>
      </c>
      <c r="K245" s="9">
        <f t="shared" si="112"/>
        <v>0</v>
      </c>
      <c r="L245" s="38"/>
    </row>
    <row r="246" spans="2:12" ht="15.75" hidden="1" thickBot="1" x14ac:dyDescent="0.3">
      <c r="B246" s="1" t="str">
        <f t="shared" si="128"/>
        <v>a</v>
      </c>
      <c r="C246" s="11" t="s">
        <v>103</v>
      </c>
      <c r="D246" s="10" t="s">
        <v>11</v>
      </c>
      <c r="E246" s="9">
        <v>490.19</v>
      </c>
      <c r="F246" s="9">
        <v>1000</v>
      </c>
      <c r="G246" s="9">
        <v>1110</v>
      </c>
      <c r="H246" s="9"/>
      <c r="I246" s="9">
        <v>1000</v>
      </c>
      <c r="J246" s="9">
        <v>1000</v>
      </c>
      <c r="K246" s="39">
        <f t="shared" si="112"/>
        <v>0</v>
      </c>
      <c r="L246" s="38" t="s">
        <v>204</v>
      </c>
    </row>
    <row r="247" spans="2:12" ht="15.75" hidden="1" thickBot="1" x14ac:dyDescent="0.3">
      <c r="B247" s="1" t="str">
        <f t="shared" si="128"/>
        <v>b</v>
      </c>
      <c r="C247" s="8" t="s">
        <v>103</v>
      </c>
      <c r="D247" s="7" t="s">
        <v>10</v>
      </c>
      <c r="E247" s="6">
        <v>0</v>
      </c>
      <c r="F247" s="6">
        <v>0</v>
      </c>
      <c r="G247" s="6">
        <v>0</v>
      </c>
      <c r="H247" s="6">
        <v>0</v>
      </c>
      <c r="I247" s="6">
        <v>0</v>
      </c>
      <c r="J247" s="6">
        <v>0</v>
      </c>
      <c r="K247" s="6">
        <f t="shared" si="112"/>
        <v>0</v>
      </c>
      <c r="L247" s="38"/>
    </row>
    <row r="248" spans="2:12" ht="15.75" hidden="1" thickBot="1" x14ac:dyDescent="0.3">
      <c r="B248" s="1" t="str">
        <f t="shared" si="128"/>
        <v>b</v>
      </c>
      <c r="C248" s="8" t="s">
        <v>103</v>
      </c>
      <c r="D248" s="7" t="s">
        <v>9</v>
      </c>
      <c r="E248" s="6">
        <v>0</v>
      </c>
      <c r="F248" s="6">
        <v>0</v>
      </c>
      <c r="G248" s="6">
        <v>0</v>
      </c>
      <c r="H248" s="6">
        <v>0</v>
      </c>
      <c r="I248" s="6">
        <v>0</v>
      </c>
      <c r="J248" s="6">
        <v>0</v>
      </c>
      <c r="K248" s="6">
        <f t="shared" si="112"/>
        <v>0</v>
      </c>
      <c r="L248" s="38"/>
    </row>
    <row r="249" spans="2:12" ht="15.75" hidden="1" thickBot="1" x14ac:dyDescent="0.3">
      <c r="B249" s="1" t="str">
        <f t="shared" si="128"/>
        <v>b</v>
      </c>
      <c r="C249" s="5" t="s">
        <v>103</v>
      </c>
      <c r="D249" s="4" t="s">
        <v>8</v>
      </c>
      <c r="E249" s="3">
        <v>0</v>
      </c>
      <c r="F249" s="3">
        <v>0</v>
      </c>
      <c r="G249" s="3">
        <v>0</v>
      </c>
      <c r="H249" s="3">
        <v>0</v>
      </c>
      <c r="I249" s="3">
        <v>0</v>
      </c>
      <c r="J249" s="3">
        <v>0</v>
      </c>
      <c r="K249" s="3">
        <f t="shared" si="112"/>
        <v>0</v>
      </c>
      <c r="L249" s="38"/>
    </row>
    <row r="250" spans="2:12" ht="46.5" hidden="1" thickTop="1" thickBot="1" x14ac:dyDescent="0.3">
      <c r="B250" s="1" t="str">
        <f t="shared" si="128"/>
        <v>a</v>
      </c>
      <c r="C250" s="14" t="s">
        <v>113</v>
      </c>
      <c r="D250" s="2" t="s">
        <v>112</v>
      </c>
      <c r="E250" s="16">
        <f t="shared" ref="E250:F250" si="136">E253+E261+E262+E263</f>
        <v>60567.310000000005</v>
      </c>
      <c r="F250" s="16">
        <f t="shared" si="136"/>
        <v>27000</v>
      </c>
      <c r="G250" s="16">
        <f t="shared" ref="G250:J250" si="137">G253+G261+G262+G263</f>
        <v>27000</v>
      </c>
      <c r="H250" s="16">
        <f t="shared" si="137"/>
        <v>0</v>
      </c>
      <c r="I250" s="16">
        <f t="shared" si="137"/>
        <v>27000</v>
      </c>
      <c r="J250" s="16">
        <f t="shared" si="137"/>
        <v>31000</v>
      </c>
      <c r="K250" s="16">
        <f t="shared" si="112"/>
        <v>4000</v>
      </c>
      <c r="L250" s="38"/>
    </row>
    <row r="251" spans="2:12" ht="30.75" hidden="1" thickTop="1" x14ac:dyDescent="0.25">
      <c r="B251" s="1" t="str">
        <f t="shared" ref="B251:B252" si="138">IF(OR(E251&lt;&gt;0,F251&lt;&gt;0,G251&lt;&gt;0,H251&lt;&gt;0,I251&lt;&gt;0,J251&lt;&gt;0,K251&lt;&gt;0),"a","b")</f>
        <v>b</v>
      </c>
      <c r="C251" s="28"/>
      <c r="D251" s="29" t="s">
        <v>20</v>
      </c>
      <c r="E251" s="31"/>
      <c r="F251" s="31"/>
      <c r="G251" s="31"/>
      <c r="H251" s="31"/>
      <c r="I251" s="31"/>
      <c r="J251" s="31"/>
      <c r="K251" s="31">
        <f t="shared" si="112"/>
        <v>0</v>
      </c>
      <c r="L251" s="38"/>
    </row>
    <row r="252" spans="2:12" ht="15.75" hidden="1" thickTop="1" x14ac:dyDescent="0.25">
      <c r="B252" s="1" t="str">
        <f t="shared" si="138"/>
        <v>b</v>
      </c>
      <c r="C252" s="28"/>
      <c r="D252" s="29" t="s">
        <v>19</v>
      </c>
      <c r="E252" s="31"/>
      <c r="F252" s="31"/>
      <c r="G252" s="31"/>
      <c r="H252" s="31"/>
      <c r="I252" s="31"/>
      <c r="J252" s="31"/>
      <c r="K252" s="31">
        <f t="shared" si="112"/>
        <v>0</v>
      </c>
      <c r="L252" s="38"/>
    </row>
    <row r="253" spans="2:12" hidden="1" x14ac:dyDescent="0.25">
      <c r="B253" s="1" t="str">
        <f t="shared" si="128"/>
        <v>a</v>
      </c>
      <c r="C253" s="8" t="s">
        <v>103</v>
      </c>
      <c r="D253" s="7" t="s">
        <v>18</v>
      </c>
      <c r="E253" s="6">
        <f t="shared" ref="E253:F253" si="139">SUM(E254:E260)</f>
        <v>60567.310000000005</v>
      </c>
      <c r="F253" s="6">
        <f t="shared" si="139"/>
        <v>27000</v>
      </c>
      <c r="G253" s="6">
        <f t="shared" ref="G253" si="140">SUM(G254:G260)</f>
        <v>27000</v>
      </c>
      <c r="H253" s="6">
        <f t="shared" ref="H253" si="141">SUM(H254:H260)</f>
        <v>0</v>
      </c>
      <c r="I253" s="6">
        <f t="shared" ref="I253" si="142">SUM(I254:I260)</f>
        <v>27000</v>
      </c>
      <c r="J253" s="6">
        <f t="shared" ref="J253" si="143">SUM(J254:J260)</f>
        <v>31000</v>
      </c>
      <c r="K253" s="6">
        <f t="shared" si="112"/>
        <v>4000</v>
      </c>
      <c r="L253" s="38"/>
    </row>
    <row r="254" spans="2:12" hidden="1" x14ac:dyDescent="0.25">
      <c r="B254" s="1" t="str">
        <f t="shared" si="128"/>
        <v>a</v>
      </c>
      <c r="C254" s="11" t="s">
        <v>103</v>
      </c>
      <c r="D254" s="10" t="s">
        <v>17</v>
      </c>
      <c r="E254" s="9">
        <v>39550</v>
      </c>
      <c r="F254" s="9">
        <v>0</v>
      </c>
      <c r="G254" s="9">
        <v>0</v>
      </c>
      <c r="H254" s="9"/>
      <c r="I254" s="9">
        <v>0</v>
      </c>
      <c r="J254" s="9"/>
      <c r="K254" s="9">
        <f t="shared" si="112"/>
        <v>0</v>
      </c>
      <c r="L254" s="38"/>
    </row>
    <row r="255" spans="2:12" hidden="1" x14ac:dyDescent="0.25">
      <c r="B255" s="1" t="str">
        <f t="shared" si="128"/>
        <v>a</v>
      </c>
      <c r="C255" s="11" t="s">
        <v>103</v>
      </c>
      <c r="D255" s="10" t="s">
        <v>16</v>
      </c>
      <c r="E255" s="9">
        <v>17761.66</v>
      </c>
      <c r="F255" s="9">
        <v>21000</v>
      </c>
      <c r="G255" s="9">
        <v>21000</v>
      </c>
      <c r="H255" s="9"/>
      <c r="I255" s="9">
        <v>21000</v>
      </c>
      <c r="J255" s="9">
        <v>25000</v>
      </c>
      <c r="K255" s="39">
        <f t="shared" si="112"/>
        <v>4000</v>
      </c>
      <c r="L255" s="38" t="s">
        <v>205</v>
      </c>
    </row>
    <row r="256" spans="2:12" hidden="1" x14ac:dyDescent="0.25">
      <c r="B256" s="1" t="str">
        <f t="shared" si="128"/>
        <v>b</v>
      </c>
      <c r="C256" s="11" t="s">
        <v>103</v>
      </c>
      <c r="D256" s="10" t="s">
        <v>15</v>
      </c>
      <c r="E256" s="9">
        <v>0</v>
      </c>
      <c r="F256" s="9">
        <v>0</v>
      </c>
      <c r="G256" s="9">
        <v>0</v>
      </c>
      <c r="H256" s="9"/>
      <c r="I256" s="9">
        <v>0</v>
      </c>
      <c r="J256" s="9"/>
      <c r="K256" s="9">
        <f t="shared" si="112"/>
        <v>0</v>
      </c>
      <c r="L256" s="38"/>
    </row>
    <row r="257" spans="2:12" hidden="1" x14ac:dyDescent="0.25">
      <c r="B257" s="1" t="str">
        <f t="shared" si="128"/>
        <v>b</v>
      </c>
      <c r="C257" s="11" t="s">
        <v>103</v>
      </c>
      <c r="D257" s="10" t="s">
        <v>14</v>
      </c>
      <c r="E257" s="9">
        <v>0</v>
      </c>
      <c r="F257" s="9">
        <v>0</v>
      </c>
      <c r="G257" s="9">
        <v>0</v>
      </c>
      <c r="H257" s="9"/>
      <c r="I257" s="9">
        <v>0</v>
      </c>
      <c r="J257" s="9"/>
      <c r="K257" s="9">
        <f t="shared" si="112"/>
        <v>0</v>
      </c>
      <c r="L257" s="38"/>
    </row>
    <row r="258" spans="2:12" hidden="1" x14ac:dyDescent="0.25">
      <c r="B258" s="1" t="str">
        <f t="shared" si="128"/>
        <v>b</v>
      </c>
      <c r="C258" s="11" t="s">
        <v>103</v>
      </c>
      <c r="D258" s="10" t="s">
        <v>13</v>
      </c>
      <c r="E258" s="9">
        <v>0</v>
      </c>
      <c r="F258" s="9">
        <v>0</v>
      </c>
      <c r="G258" s="9">
        <v>0</v>
      </c>
      <c r="H258" s="9"/>
      <c r="I258" s="9">
        <v>0</v>
      </c>
      <c r="J258" s="9"/>
      <c r="K258" s="9">
        <f t="shared" si="112"/>
        <v>0</v>
      </c>
      <c r="L258" s="38"/>
    </row>
    <row r="259" spans="2:12" hidden="1" x14ac:dyDescent="0.25">
      <c r="B259" s="1" t="str">
        <f t="shared" si="128"/>
        <v>a</v>
      </c>
      <c r="C259" s="11" t="s">
        <v>103</v>
      </c>
      <c r="D259" s="10" t="s">
        <v>12</v>
      </c>
      <c r="E259" s="9">
        <v>2967.65</v>
      </c>
      <c r="F259" s="9">
        <v>5000</v>
      </c>
      <c r="G259" s="9">
        <v>5000</v>
      </c>
      <c r="H259" s="9"/>
      <c r="I259" s="9">
        <v>5000</v>
      </c>
      <c r="J259" s="9">
        <v>5000</v>
      </c>
      <c r="K259" s="39">
        <f t="shared" si="112"/>
        <v>0</v>
      </c>
      <c r="L259" s="38"/>
    </row>
    <row r="260" spans="2:12" ht="15.75" hidden="1" thickBot="1" x14ac:dyDescent="0.3">
      <c r="B260" s="1" t="str">
        <f t="shared" si="128"/>
        <v>a</v>
      </c>
      <c r="C260" s="11" t="s">
        <v>103</v>
      </c>
      <c r="D260" s="10" t="s">
        <v>11</v>
      </c>
      <c r="E260" s="9">
        <v>288</v>
      </c>
      <c r="F260" s="9">
        <v>1000</v>
      </c>
      <c r="G260" s="9">
        <v>1000</v>
      </c>
      <c r="H260" s="9"/>
      <c r="I260" s="9">
        <v>1000</v>
      </c>
      <c r="J260" s="9">
        <v>1000</v>
      </c>
      <c r="K260" s="9">
        <f t="shared" si="112"/>
        <v>0</v>
      </c>
      <c r="L260" s="38"/>
    </row>
    <row r="261" spans="2:12" ht="15.75" hidden="1" thickBot="1" x14ac:dyDescent="0.3">
      <c r="B261" s="1" t="str">
        <f t="shared" si="128"/>
        <v>b</v>
      </c>
      <c r="C261" s="8" t="s">
        <v>103</v>
      </c>
      <c r="D261" s="7" t="s">
        <v>10</v>
      </c>
      <c r="E261" s="6">
        <v>0</v>
      </c>
      <c r="F261" s="6">
        <v>0</v>
      </c>
      <c r="G261" s="6">
        <v>0</v>
      </c>
      <c r="H261" s="6">
        <v>0</v>
      </c>
      <c r="I261" s="6">
        <v>0</v>
      </c>
      <c r="J261" s="6">
        <v>0</v>
      </c>
      <c r="K261" s="6">
        <f t="shared" ref="K261:K324" si="144">J261-I261</f>
        <v>0</v>
      </c>
      <c r="L261" s="38"/>
    </row>
    <row r="262" spans="2:12" ht="15.75" hidden="1" thickBot="1" x14ac:dyDescent="0.3">
      <c r="B262" s="1" t="str">
        <f t="shared" si="128"/>
        <v>b</v>
      </c>
      <c r="C262" s="8" t="s">
        <v>103</v>
      </c>
      <c r="D262" s="7" t="s">
        <v>9</v>
      </c>
      <c r="E262" s="6">
        <v>0</v>
      </c>
      <c r="F262" s="6">
        <v>0</v>
      </c>
      <c r="G262" s="6">
        <v>0</v>
      </c>
      <c r="H262" s="6">
        <v>0</v>
      </c>
      <c r="I262" s="6">
        <v>0</v>
      </c>
      <c r="J262" s="6">
        <v>0</v>
      </c>
      <c r="K262" s="6">
        <f t="shared" si="144"/>
        <v>0</v>
      </c>
      <c r="L262" s="38"/>
    </row>
    <row r="263" spans="2:12" ht="15.75" hidden="1" thickBot="1" x14ac:dyDescent="0.3">
      <c r="B263" s="1" t="str">
        <f t="shared" si="128"/>
        <v>b</v>
      </c>
      <c r="C263" s="5" t="s">
        <v>103</v>
      </c>
      <c r="D263" s="4" t="s">
        <v>8</v>
      </c>
      <c r="E263" s="3">
        <v>0</v>
      </c>
      <c r="F263" s="3">
        <v>0</v>
      </c>
      <c r="G263" s="3">
        <v>0</v>
      </c>
      <c r="H263" s="3">
        <v>0</v>
      </c>
      <c r="I263" s="3">
        <v>0</v>
      </c>
      <c r="J263" s="3">
        <v>0</v>
      </c>
      <c r="K263" s="3">
        <f t="shared" si="144"/>
        <v>0</v>
      </c>
      <c r="L263" s="38"/>
    </row>
    <row r="264" spans="2:12" ht="46.5" hidden="1" thickTop="1" thickBot="1" x14ac:dyDescent="0.3">
      <c r="B264" s="1" t="str">
        <f t="shared" si="128"/>
        <v>a</v>
      </c>
      <c r="C264" s="14" t="s">
        <v>111</v>
      </c>
      <c r="D264" s="2" t="s">
        <v>110</v>
      </c>
      <c r="E264" s="16">
        <f t="shared" ref="E264:F264" si="145">E267+E275+E276+E277</f>
        <v>46986.46</v>
      </c>
      <c r="F264" s="16">
        <f t="shared" si="145"/>
        <v>18000</v>
      </c>
      <c r="G264" s="16">
        <f t="shared" ref="G264:J264" si="146">G267+G275+G276+G277</f>
        <v>22970</v>
      </c>
      <c r="H264" s="16">
        <f t="shared" si="146"/>
        <v>0</v>
      </c>
      <c r="I264" s="16">
        <f t="shared" si="146"/>
        <v>22000</v>
      </c>
      <c r="J264" s="16">
        <f t="shared" si="146"/>
        <v>28000</v>
      </c>
      <c r="K264" s="16">
        <f t="shared" si="144"/>
        <v>6000</v>
      </c>
      <c r="L264" s="38"/>
    </row>
    <row r="265" spans="2:12" ht="30.75" hidden="1" thickTop="1" x14ac:dyDescent="0.25">
      <c r="B265" s="1" t="str">
        <f t="shared" si="128"/>
        <v>b</v>
      </c>
      <c r="C265" s="28"/>
      <c r="D265" s="29" t="s">
        <v>20</v>
      </c>
      <c r="E265" s="31"/>
      <c r="F265" s="31"/>
      <c r="G265" s="31"/>
      <c r="H265" s="31"/>
      <c r="I265" s="31"/>
      <c r="J265" s="31"/>
      <c r="K265" s="31">
        <f t="shared" si="144"/>
        <v>0</v>
      </c>
      <c r="L265" s="38"/>
    </row>
    <row r="266" spans="2:12" ht="15.75" hidden="1" thickTop="1" x14ac:dyDescent="0.25">
      <c r="B266" s="1" t="str">
        <f t="shared" si="128"/>
        <v>b</v>
      </c>
      <c r="C266" s="28"/>
      <c r="D266" s="29" t="s">
        <v>19</v>
      </c>
      <c r="E266" s="31"/>
      <c r="F266" s="31"/>
      <c r="G266" s="31"/>
      <c r="H266" s="31"/>
      <c r="I266" s="31"/>
      <c r="J266" s="31"/>
      <c r="K266" s="31">
        <f t="shared" si="144"/>
        <v>0</v>
      </c>
      <c r="L266" s="38"/>
    </row>
    <row r="267" spans="2:12" hidden="1" x14ac:dyDescent="0.25">
      <c r="B267" s="1" t="str">
        <f t="shared" si="128"/>
        <v>a</v>
      </c>
      <c r="C267" s="8" t="s">
        <v>103</v>
      </c>
      <c r="D267" s="7" t="s">
        <v>18</v>
      </c>
      <c r="E267" s="6">
        <f t="shared" ref="E267:F267" si="147">SUM(E268:E274)</f>
        <v>46986.46</v>
      </c>
      <c r="F267" s="6">
        <f t="shared" si="147"/>
        <v>18000</v>
      </c>
      <c r="G267" s="6">
        <f t="shared" ref="G267" si="148">SUM(G268:G274)</f>
        <v>22970</v>
      </c>
      <c r="H267" s="6">
        <f t="shared" ref="H267" si="149">SUM(H268:H274)</f>
        <v>0</v>
      </c>
      <c r="I267" s="6">
        <f t="shared" ref="I267" si="150">SUM(I268:I274)</f>
        <v>22000</v>
      </c>
      <c r="J267" s="6">
        <f t="shared" ref="J267" si="151">SUM(J268:J274)</f>
        <v>28000</v>
      </c>
      <c r="K267" s="6">
        <f t="shared" si="144"/>
        <v>6000</v>
      </c>
      <c r="L267" s="38"/>
    </row>
    <row r="268" spans="2:12" hidden="1" x14ac:dyDescent="0.25">
      <c r="B268" s="1" t="str">
        <f t="shared" si="128"/>
        <v>a</v>
      </c>
      <c r="C268" s="11" t="s">
        <v>103</v>
      </c>
      <c r="D268" s="10" t="s">
        <v>17</v>
      </c>
      <c r="E268" s="9">
        <v>33364.44</v>
      </c>
      <c r="F268" s="9">
        <v>0</v>
      </c>
      <c r="G268" s="9">
        <v>0</v>
      </c>
      <c r="H268" s="9"/>
      <c r="I268" s="9">
        <v>0</v>
      </c>
      <c r="J268" s="9"/>
      <c r="K268" s="9">
        <f t="shared" si="144"/>
        <v>0</v>
      </c>
      <c r="L268" s="38"/>
    </row>
    <row r="269" spans="2:12" hidden="1" x14ac:dyDescent="0.25">
      <c r="B269" s="1" t="str">
        <f t="shared" si="128"/>
        <v>a</v>
      </c>
      <c r="C269" s="11" t="s">
        <v>103</v>
      </c>
      <c r="D269" s="10" t="s">
        <v>16</v>
      </c>
      <c r="E269" s="9">
        <v>13207.57</v>
      </c>
      <c r="F269" s="9">
        <v>16000</v>
      </c>
      <c r="G269" s="9">
        <v>20480</v>
      </c>
      <c r="H269" s="9"/>
      <c r="I269" s="9">
        <v>20000</v>
      </c>
      <c r="J269" s="9">
        <v>26000</v>
      </c>
      <c r="K269" s="39">
        <f t="shared" si="144"/>
        <v>6000</v>
      </c>
      <c r="L269" s="38" t="s">
        <v>205</v>
      </c>
    </row>
    <row r="270" spans="2:12" hidden="1" x14ac:dyDescent="0.25">
      <c r="B270" s="1" t="str">
        <f t="shared" si="128"/>
        <v>b</v>
      </c>
      <c r="C270" s="11" t="s">
        <v>103</v>
      </c>
      <c r="D270" s="10" t="s">
        <v>15</v>
      </c>
      <c r="E270" s="9">
        <v>0</v>
      </c>
      <c r="F270" s="9">
        <v>0</v>
      </c>
      <c r="G270" s="9">
        <v>0</v>
      </c>
      <c r="H270" s="9"/>
      <c r="I270" s="9">
        <v>0</v>
      </c>
      <c r="J270" s="9"/>
      <c r="K270" s="9">
        <f t="shared" si="144"/>
        <v>0</v>
      </c>
      <c r="L270" s="38"/>
    </row>
    <row r="271" spans="2:12" hidden="1" x14ac:dyDescent="0.25">
      <c r="B271" s="1" t="str">
        <f t="shared" si="128"/>
        <v>b</v>
      </c>
      <c r="C271" s="11" t="s">
        <v>103</v>
      </c>
      <c r="D271" s="10" t="s">
        <v>14</v>
      </c>
      <c r="E271" s="9">
        <v>0</v>
      </c>
      <c r="F271" s="9">
        <v>0</v>
      </c>
      <c r="G271" s="9">
        <v>0</v>
      </c>
      <c r="H271" s="9"/>
      <c r="I271" s="9">
        <v>0</v>
      </c>
      <c r="J271" s="9"/>
      <c r="K271" s="9">
        <f t="shared" si="144"/>
        <v>0</v>
      </c>
      <c r="L271" s="38"/>
    </row>
    <row r="272" spans="2:12" hidden="1" x14ac:dyDescent="0.25">
      <c r="B272" s="1" t="str">
        <f t="shared" si="128"/>
        <v>b</v>
      </c>
      <c r="C272" s="11" t="s">
        <v>103</v>
      </c>
      <c r="D272" s="10" t="s">
        <v>13</v>
      </c>
      <c r="E272" s="9">
        <v>0</v>
      </c>
      <c r="F272" s="9">
        <v>0</v>
      </c>
      <c r="G272" s="9">
        <v>0</v>
      </c>
      <c r="H272" s="9"/>
      <c r="I272" s="9">
        <v>0</v>
      </c>
      <c r="J272" s="9"/>
      <c r="K272" s="9">
        <f t="shared" si="144"/>
        <v>0</v>
      </c>
      <c r="L272" s="38"/>
    </row>
    <row r="273" spans="2:12" hidden="1" x14ac:dyDescent="0.25">
      <c r="B273" s="1" t="str">
        <f t="shared" si="128"/>
        <v>a</v>
      </c>
      <c r="C273" s="11" t="s">
        <v>103</v>
      </c>
      <c r="D273" s="10" t="s">
        <v>12</v>
      </c>
      <c r="E273" s="9">
        <v>227.25</v>
      </c>
      <c r="F273" s="9">
        <v>2000</v>
      </c>
      <c r="G273" s="9">
        <v>2000</v>
      </c>
      <c r="H273" s="9"/>
      <c r="I273" s="9">
        <v>2000</v>
      </c>
      <c r="J273" s="9">
        <v>2000</v>
      </c>
      <c r="K273" s="9">
        <f t="shared" si="144"/>
        <v>0</v>
      </c>
      <c r="L273" s="38"/>
    </row>
    <row r="274" spans="2:12" ht="15.75" hidden="1" thickBot="1" x14ac:dyDescent="0.3">
      <c r="B274" s="1" t="str">
        <f t="shared" si="128"/>
        <v>a</v>
      </c>
      <c r="C274" s="11" t="s">
        <v>103</v>
      </c>
      <c r="D274" s="10" t="s">
        <v>11</v>
      </c>
      <c r="E274" s="9">
        <v>187.2</v>
      </c>
      <c r="F274" s="9">
        <v>0</v>
      </c>
      <c r="G274" s="9">
        <v>490</v>
      </c>
      <c r="H274" s="9"/>
      <c r="I274" s="9">
        <v>0</v>
      </c>
      <c r="J274" s="9">
        <v>0</v>
      </c>
      <c r="K274" s="9">
        <f t="shared" si="144"/>
        <v>0</v>
      </c>
      <c r="L274" s="38"/>
    </row>
    <row r="275" spans="2:12" ht="15.75" hidden="1" thickBot="1" x14ac:dyDescent="0.3">
      <c r="B275" s="1" t="str">
        <f t="shared" si="128"/>
        <v>b</v>
      </c>
      <c r="C275" s="8" t="s">
        <v>103</v>
      </c>
      <c r="D275" s="7" t="s">
        <v>10</v>
      </c>
      <c r="E275" s="6">
        <v>0</v>
      </c>
      <c r="F275" s="6">
        <v>0</v>
      </c>
      <c r="G275" s="6">
        <v>0</v>
      </c>
      <c r="H275" s="6">
        <v>0</v>
      </c>
      <c r="I275" s="6">
        <v>0</v>
      </c>
      <c r="J275" s="6">
        <v>0</v>
      </c>
      <c r="K275" s="6">
        <f t="shared" si="144"/>
        <v>0</v>
      </c>
      <c r="L275" s="38"/>
    </row>
    <row r="276" spans="2:12" ht="15.75" hidden="1" thickBot="1" x14ac:dyDescent="0.3">
      <c r="B276" s="1" t="str">
        <f t="shared" si="128"/>
        <v>b</v>
      </c>
      <c r="C276" s="8" t="s">
        <v>103</v>
      </c>
      <c r="D276" s="7" t="s">
        <v>9</v>
      </c>
      <c r="E276" s="6">
        <v>0</v>
      </c>
      <c r="F276" s="6">
        <v>0</v>
      </c>
      <c r="G276" s="6">
        <v>0</v>
      </c>
      <c r="H276" s="6">
        <v>0</v>
      </c>
      <c r="I276" s="6">
        <v>0</v>
      </c>
      <c r="J276" s="6">
        <v>0</v>
      </c>
      <c r="K276" s="6">
        <f t="shared" si="144"/>
        <v>0</v>
      </c>
      <c r="L276" s="38"/>
    </row>
    <row r="277" spans="2:12" ht="15.75" hidden="1" thickBot="1" x14ac:dyDescent="0.3">
      <c r="B277" s="1" t="str">
        <f t="shared" si="128"/>
        <v>b</v>
      </c>
      <c r="C277" s="5" t="s">
        <v>103</v>
      </c>
      <c r="D277" s="4" t="s">
        <v>8</v>
      </c>
      <c r="E277" s="3">
        <v>0</v>
      </c>
      <c r="F277" s="3">
        <v>0</v>
      </c>
      <c r="G277" s="3">
        <v>0</v>
      </c>
      <c r="H277" s="3">
        <v>0</v>
      </c>
      <c r="I277" s="3">
        <v>0</v>
      </c>
      <c r="J277" s="3">
        <v>0</v>
      </c>
      <c r="K277" s="3">
        <f t="shared" si="144"/>
        <v>0</v>
      </c>
      <c r="L277" s="38"/>
    </row>
    <row r="278" spans="2:12" ht="31.5" hidden="1" thickTop="1" thickBot="1" x14ac:dyDescent="0.3">
      <c r="B278" s="1" t="str">
        <f t="shared" si="128"/>
        <v>a</v>
      </c>
      <c r="C278" s="14" t="s">
        <v>109</v>
      </c>
      <c r="D278" s="2" t="s">
        <v>108</v>
      </c>
      <c r="E278" s="16">
        <f t="shared" ref="E278:F278" si="152">E281+E289+E290+E291</f>
        <v>110499.72</v>
      </c>
      <c r="F278" s="16">
        <f t="shared" si="152"/>
        <v>41000</v>
      </c>
      <c r="G278" s="16">
        <f t="shared" ref="G278:J278" si="153">G281+G289+G290+G291</f>
        <v>52000</v>
      </c>
      <c r="H278" s="16">
        <f t="shared" si="153"/>
        <v>0</v>
      </c>
      <c r="I278" s="16">
        <f t="shared" si="153"/>
        <v>52000</v>
      </c>
      <c r="J278" s="16">
        <f t="shared" si="153"/>
        <v>61000</v>
      </c>
      <c r="K278" s="16">
        <f t="shared" si="144"/>
        <v>9000</v>
      </c>
      <c r="L278" s="38"/>
    </row>
    <row r="279" spans="2:12" ht="30.75" hidden="1" thickTop="1" x14ac:dyDescent="0.25">
      <c r="B279" s="1" t="str">
        <f t="shared" ref="B279:B280" si="154">IF(OR(E279&lt;&gt;0,F279&lt;&gt;0,G279&lt;&gt;0,H279&lt;&gt;0,I279&lt;&gt;0,J279&lt;&gt;0,K279&lt;&gt;0),"a","b")</f>
        <v>b</v>
      </c>
      <c r="C279" s="28"/>
      <c r="D279" s="29" t="s">
        <v>20</v>
      </c>
      <c r="E279" s="31"/>
      <c r="F279" s="31"/>
      <c r="G279" s="31"/>
      <c r="H279" s="31"/>
      <c r="I279" s="31"/>
      <c r="J279" s="31"/>
      <c r="K279" s="31">
        <f t="shared" si="144"/>
        <v>0</v>
      </c>
      <c r="L279" s="38"/>
    </row>
    <row r="280" spans="2:12" ht="15.75" hidden="1" thickTop="1" x14ac:dyDescent="0.25">
      <c r="B280" s="1" t="str">
        <f t="shared" si="154"/>
        <v>b</v>
      </c>
      <c r="C280" s="28"/>
      <c r="D280" s="29" t="s">
        <v>19</v>
      </c>
      <c r="E280" s="31"/>
      <c r="F280" s="31"/>
      <c r="G280" s="31"/>
      <c r="H280" s="31"/>
      <c r="I280" s="31"/>
      <c r="J280" s="31"/>
      <c r="K280" s="31">
        <f t="shared" si="144"/>
        <v>0</v>
      </c>
      <c r="L280" s="38"/>
    </row>
    <row r="281" spans="2:12" hidden="1" x14ac:dyDescent="0.25">
      <c r="B281" s="1" t="str">
        <f t="shared" si="128"/>
        <v>a</v>
      </c>
      <c r="C281" s="8" t="s">
        <v>103</v>
      </c>
      <c r="D281" s="7" t="s">
        <v>18</v>
      </c>
      <c r="E281" s="6">
        <f t="shared" ref="E281:F281" si="155">SUM(E282:E288)</f>
        <v>110499.72</v>
      </c>
      <c r="F281" s="6">
        <f t="shared" si="155"/>
        <v>41000</v>
      </c>
      <c r="G281" s="6">
        <f t="shared" ref="G281" si="156">SUM(G282:G288)</f>
        <v>52000</v>
      </c>
      <c r="H281" s="6">
        <f t="shared" ref="H281" si="157">SUM(H282:H288)</f>
        <v>0</v>
      </c>
      <c r="I281" s="6">
        <f t="shared" ref="I281" si="158">SUM(I282:I288)</f>
        <v>52000</v>
      </c>
      <c r="J281" s="6">
        <f t="shared" ref="J281" si="159">SUM(J282:J288)</f>
        <v>61000</v>
      </c>
      <c r="K281" s="6">
        <f t="shared" si="144"/>
        <v>9000</v>
      </c>
      <c r="L281" s="38"/>
    </row>
    <row r="282" spans="2:12" hidden="1" x14ac:dyDescent="0.25">
      <c r="B282" s="1" t="str">
        <f t="shared" si="128"/>
        <v>a</v>
      </c>
      <c r="C282" s="11" t="s">
        <v>103</v>
      </c>
      <c r="D282" s="10" t="s">
        <v>17</v>
      </c>
      <c r="E282" s="9">
        <v>73651</v>
      </c>
      <c r="F282" s="9">
        <v>0</v>
      </c>
      <c r="G282" s="9">
        <v>0</v>
      </c>
      <c r="H282" s="9"/>
      <c r="I282" s="9">
        <v>0</v>
      </c>
      <c r="J282" s="9"/>
      <c r="K282" s="9">
        <f t="shared" si="144"/>
        <v>0</v>
      </c>
      <c r="L282" s="38"/>
    </row>
    <row r="283" spans="2:12" hidden="1" x14ac:dyDescent="0.25">
      <c r="B283" s="1" t="str">
        <f t="shared" si="128"/>
        <v>a</v>
      </c>
      <c r="C283" s="11" t="s">
        <v>103</v>
      </c>
      <c r="D283" s="10" t="s">
        <v>16</v>
      </c>
      <c r="E283" s="9">
        <v>31709.88</v>
      </c>
      <c r="F283" s="9">
        <v>35000</v>
      </c>
      <c r="G283" s="9">
        <v>44000</v>
      </c>
      <c r="H283" s="9"/>
      <c r="I283" s="9">
        <v>44000</v>
      </c>
      <c r="J283" s="9">
        <v>53000</v>
      </c>
      <c r="K283" s="39">
        <f t="shared" si="144"/>
        <v>9000</v>
      </c>
      <c r="L283" s="38" t="s">
        <v>205</v>
      </c>
    </row>
    <row r="284" spans="2:12" hidden="1" x14ac:dyDescent="0.25">
      <c r="B284" s="1" t="str">
        <f t="shared" si="128"/>
        <v>b</v>
      </c>
      <c r="C284" s="11" t="s">
        <v>103</v>
      </c>
      <c r="D284" s="10" t="s">
        <v>15</v>
      </c>
      <c r="E284" s="9">
        <v>0</v>
      </c>
      <c r="F284" s="9">
        <v>0</v>
      </c>
      <c r="G284" s="9">
        <v>0</v>
      </c>
      <c r="H284" s="9"/>
      <c r="I284" s="9">
        <v>0</v>
      </c>
      <c r="J284" s="9"/>
      <c r="K284" s="9">
        <f t="shared" si="144"/>
        <v>0</v>
      </c>
      <c r="L284" s="38"/>
    </row>
    <row r="285" spans="2:12" hidden="1" x14ac:dyDescent="0.25">
      <c r="B285" s="1" t="str">
        <f t="shared" si="128"/>
        <v>b</v>
      </c>
      <c r="C285" s="11" t="s">
        <v>103</v>
      </c>
      <c r="D285" s="10" t="s">
        <v>14</v>
      </c>
      <c r="E285" s="9">
        <v>0</v>
      </c>
      <c r="F285" s="9">
        <v>0</v>
      </c>
      <c r="G285" s="9">
        <v>0</v>
      </c>
      <c r="H285" s="9"/>
      <c r="I285" s="9">
        <v>0</v>
      </c>
      <c r="J285" s="9"/>
      <c r="K285" s="9">
        <f t="shared" si="144"/>
        <v>0</v>
      </c>
      <c r="L285" s="38"/>
    </row>
    <row r="286" spans="2:12" hidden="1" x14ac:dyDescent="0.25">
      <c r="B286" s="1" t="str">
        <f t="shared" si="128"/>
        <v>b</v>
      </c>
      <c r="C286" s="11" t="s">
        <v>103</v>
      </c>
      <c r="D286" s="10" t="s">
        <v>13</v>
      </c>
      <c r="E286" s="9">
        <v>0</v>
      </c>
      <c r="F286" s="9">
        <v>0</v>
      </c>
      <c r="G286" s="9">
        <v>0</v>
      </c>
      <c r="H286" s="9"/>
      <c r="I286" s="9">
        <v>0</v>
      </c>
      <c r="J286" s="9"/>
      <c r="K286" s="9">
        <f t="shared" si="144"/>
        <v>0</v>
      </c>
      <c r="L286" s="38"/>
    </row>
    <row r="287" spans="2:12" hidden="1" x14ac:dyDescent="0.25">
      <c r="B287" s="1" t="str">
        <f t="shared" si="128"/>
        <v>a</v>
      </c>
      <c r="C287" s="11" t="s">
        <v>103</v>
      </c>
      <c r="D287" s="10" t="s">
        <v>12</v>
      </c>
      <c r="E287" s="9">
        <v>4692.6499999999996</v>
      </c>
      <c r="F287" s="9">
        <v>5000</v>
      </c>
      <c r="G287" s="9">
        <v>7000</v>
      </c>
      <c r="H287" s="9"/>
      <c r="I287" s="9">
        <v>7000</v>
      </c>
      <c r="J287" s="9">
        <v>7000</v>
      </c>
      <c r="K287" s="9">
        <f t="shared" si="144"/>
        <v>0</v>
      </c>
      <c r="L287" s="38"/>
    </row>
    <row r="288" spans="2:12" ht="15.75" hidden="1" thickBot="1" x14ac:dyDescent="0.3">
      <c r="B288" s="1" t="str">
        <f t="shared" si="128"/>
        <v>a</v>
      </c>
      <c r="C288" s="11" t="s">
        <v>103</v>
      </c>
      <c r="D288" s="10" t="s">
        <v>11</v>
      </c>
      <c r="E288" s="9">
        <v>446.19</v>
      </c>
      <c r="F288" s="9">
        <v>1000</v>
      </c>
      <c r="G288" s="9">
        <v>1000</v>
      </c>
      <c r="H288" s="9"/>
      <c r="I288" s="9">
        <v>1000</v>
      </c>
      <c r="J288" s="9">
        <v>1000</v>
      </c>
      <c r="K288" s="9">
        <f t="shared" si="144"/>
        <v>0</v>
      </c>
      <c r="L288" s="38"/>
    </row>
    <row r="289" spans="2:12" ht="15.75" hidden="1" thickBot="1" x14ac:dyDescent="0.3">
      <c r="B289" s="1" t="str">
        <f t="shared" si="128"/>
        <v>b</v>
      </c>
      <c r="C289" s="8" t="s">
        <v>103</v>
      </c>
      <c r="D289" s="7" t="s">
        <v>10</v>
      </c>
      <c r="E289" s="6">
        <v>0</v>
      </c>
      <c r="F289" s="6">
        <v>0</v>
      </c>
      <c r="G289" s="6">
        <v>0</v>
      </c>
      <c r="H289" s="6">
        <v>0</v>
      </c>
      <c r="I289" s="6">
        <v>0</v>
      </c>
      <c r="J289" s="6">
        <v>0</v>
      </c>
      <c r="K289" s="6">
        <f t="shared" si="144"/>
        <v>0</v>
      </c>
      <c r="L289" s="38"/>
    </row>
    <row r="290" spans="2:12" ht="15.75" hidden="1" thickBot="1" x14ac:dyDescent="0.3">
      <c r="B290" s="1" t="str">
        <f t="shared" si="128"/>
        <v>b</v>
      </c>
      <c r="C290" s="8" t="s">
        <v>103</v>
      </c>
      <c r="D290" s="7" t="s">
        <v>9</v>
      </c>
      <c r="E290" s="6">
        <v>0</v>
      </c>
      <c r="F290" s="6">
        <v>0</v>
      </c>
      <c r="G290" s="6">
        <v>0</v>
      </c>
      <c r="H290" s="6">
        <v>0</v>
      </c>
      <c r="I290" s="6">
        <v>0</v>
      </c>
      <c r="J290" s="6">
        <v>0</v>
      </c>
      <c r="K290" s="6">
        <f t="shared" si="144"/>
        <v>0</v>
      </c>
      <c r="L290" s="38"/>
    </row>
    <row r="291" spans="2:12" ht="15.75" hidden="1" thickBot="1" x14ac:dyDescent="0.3">
      <c r="B291" s="1" t="str">
        <f t="shared" si="128"/>
        <v>b</v>
      </c>
      <c r="C291" s="5" t="s">
        <v>103</v>
      </c>
      <c r="D291" s="4" t="s">
        <v>8</v>
      </c>
      <c r="E291" s="3">
        <v>0</v>
      </c>
      <c r="F291" s="3">
        <v>0</v>
      </c>
      <c r="G291" s="3">
        <v>0</v>
      </c>
      <c r="H291" s="3">
        <v>0</v>
      </c>
      <c r="I291" s="3">
        <v>0</v>
      </c>
      <c r="J291" s="3">
        <v>0</v>
      </c>
      <c r="K291" s="3">
        <f t="shared" si="144"/>
        <v>0</v>
      </c>
      <c r="L291" s="38"/>
    </row>
    <row r="292" spans="2:12" ht="61.5" thickTop="1" thickBot="1" x14ac:dyDescent="0.3">
      <c r="B292" s="1" t="str">
        <f t="shared" si="128"/>
        <v>a</v>
      </c>
      <c r="C292" s="14" t="s">
        <v>107</v>
      </c>
      <c r="D292" s="2" t="s">
        <v>106</v>
      </c>
      <c r="E292" s="16">
        <f t="shared" ref="E292:F292" si="160">E295+E303+E304+E305</f>
        <v>6176218.3999999994</v>
      </c>
      <c r="F292" s="16">
        <f t="shared" si="160"/>
        <v>6610000</v>
      </c>
      <c r="G292" s="16">
        <f t="shared" ref="G292:J292" si="161">G295+G303+G304+G305</f>
        <v>6610000</v>
      </c>
      <c r="H292" s="16">
        <f t="shared" si="161"/>
        <v>0</v>
      </c>
      <c r="I292" s="16">
        <f t="shared" si="161"/>
        <v>6610000</v>
      </c>
      <c r="J292" s="16">
        <f t="shared" si="161"/>
        <v>6720000</v>
      </c>
      <c r="K292" s="16">
        <f t="shared" si="144"/>
        <v>110000</v>
      </c>
    </row>
    <row r="293" spans="2:12" ht="30.75" thickTop="1" x14ac:dyDescent="0.25">
      <c r="B293" s="1" t="str">
        <f t="shared" si="128"/>
        <v>a</v>
      </c>
      <c r="C293" s="28"/>
      <c r="D293" s="29" t="s">
        <v>20</v>
      </c>
      <c r="E293" s="31">
        <v>574</v>
      </c>
      <c r="F293" s="31">
        <v>574</v>
      </c>
      <c r="G293" s="31">
        <v>574</v>
      </c>
      <c r="H293" s="31"/>
      <c r="I293" s="31">
        <v>574</v>
      </c>
      <c r="J293" s="31">
        <v>574</v>
      </c>
      <c r="K293" s="31">
        <f t="shared" si="144"/>
        <v>0</v>
      </c>
    </row>
    <row r="294" spans="2:12" ht="30" x14ac:dyDescent="0.25">
      <c r="B294" s="1" t="str">
        <f t="shared" si="128"/>
        <v>a</v>
      </c>
      <c r="C294" s="28"/>
      <c r="D294" s="29" t="s">
        <v>19</v>
      </c>
      <c r="E294" s="31">
        <v>5</v>
      </c>
      <c r="F294" s="31">
        <v>6</v>
      </c>
      <c r="G294" s="31">
        <v>6</v>
      </c>
      <c r="H294" s="31"/>
      <c r="I294" s="31">
        <v>6</v>
      </c>
      <c r="J294" s="31">
        <v>6</v>
      </c>
      <c r="K294" s="31">
        <f t="shared" si="144"/>
        <v>0</v>
      </c>
    </row>
    <row r="295" spans="2:12" x14ac:dyDescent="0.25">
      <c r="B295" s="1" t="str">
        <f t="shared" si="128"/>
        <v>a</v>
      </c>
      <c r="C295" s="8" t="s">
        <v>103</v>
      </c>
      <c r="D295" s="7" t="s">
        <v>18</v>
      </c>
      <c r="E295" s="6">
        <f t="shared" ref="E295:F295" si="162">SUM(E296:E302)</f>
        <v>5932740.9299999997</v>
      </c>
      <c r="F295" s="6">
        <f t="shared" si="162"/>
        <v>6286000</v>
      </c>
      <c r="G295" s="6">
        <f t="shared" ref="G295" si="163">SUM(G296:G302)</f>
        <v>6281518</v>
      </c>
      <c r="H295" s="6">
        <f t="shared" ref="H295" si="164">SUM(H296:H302)</f>
        <v>0</v>
      </c>
      <c r="I295" s="6">
        <f t="shared" ref="I295" si="165">SUM(I296:I302)</f>
        <v>6286000</v>
      </c>
      <c r="J295" s="6">
        <f t="shared" ref="J295" si="166">SUM(J296:J302)</f>
        <v>6396000</v>
      </c>
      <c r="K295" s="6">
        <f t="shared" si="144"/>
        <v>110000</v>
      </c>
    </row>
    <row r="296" spans="2:12" x14ac:dyDescent="0.25">
      <c r="B296" s="1" t="str">
        <f t="shared" si="128"/>
        <v>a</v>
      </c>
      <c r="C296" s="11" t="s">
        <v>103</v>
      </c>
      <c r="D296" s="10" t="s">
        <v>17</v>
      </c>
      <c r="E296" s="9">
        <v>3581715.54</v>
      </c>
      <c r="F296" s="9">
        <v>3513000</v>
      </c>
      <c r="G296" s="9">
        <v>3513000</v>
      </c>
      <c r="H296" s="9"/>
      <c r="I296" s="9">
        <v>3513000</v>
      </c>
      <c r="J296" s="9">
        <v>3513000</v>
      </c>
      <c r="K296" s="9">
        <f t="shared" si="144"/>
        <v>0</v>
      </c>
    </row>
    <row r="297" spans="2:12" ht="45" x14ac:dyDescent="0.25">
      <c r="B297" s="1" t="str">
        <f t="shared" si="128"/>
        <v>a</v>
      </c>
      <c r="C297" s="11" t="s">
        <v>103</v>
      </c>
      <c r="D297" s="10" t="s">
        <v>16</v>
      </c>
      <c r="E297" s="9">
        <v>2194517.36</v>
      </c>
      <c r="F297" s="9">
        <v>2650000</v>
      </c>
      <c r="G297" s="9">
        <v>2645518</v>
      </c>
      <c r="H297" s="9"/>
      <c r="I297" s="9">
        <v>2663000</v>
      </c>
      <c r="J297" s="9">
        <v>2773000</v>
      </c>
      <c r="K297" s="39">
        <f t="shared" si="144"/>
        <v>110000</v>
      </c>
      <c r="L297" s="1" t="s">
        <v>216</v>
      </c>
    </row>
    <row r="298" spans="2:12" hidden="1" x14ac:dyDescent="0.25">
      <c r="B298" s="1" t="str">
        <f t="shared" si="128"/>
        <v>b</v>
      </c>
      <c r="C298" s="11" t="s">
        <v>103</v>
      </c>
      <c r="D298" s="10" t="s">
        <v>15</v>
      </c>
      <c r="E298" s="9">
        <v>0</v>
      </c>
      <c r="F298" s="9">
        <v>0</v>
      </c>
      <c r="G298" s="9">
        <v>0</v>
      </c>
      <c r="H298" s="9"/>
      <c r="I298" s="9"/>
      <c r="J298" s="9"/>
      <c r="K298" s="9">
        <f t="shared" si="144"/>
        <v>0</v>
      </c>
      <c r="L298" s="38"/>
    </row>
    <row r="299" spans="2:12" hidden="1" x14ac:dyDescent="0.25">
      <c r="B299" s="1" t="str">
        <f t="shared" si="128"/>
        <v>b</v>
      </c>
      <c r="C299" s="11" t="s">
        <v>103</v>
      </c>
      <c r="D299" s="10" t="s">
        <v>14</v>
      </c>
      <c r="E299" s="9">
        <v>0</v>
      </c>
      <c r="F299" s="9">
        <v>0</v>
      </c>
      <c r="G299" s="9">
        <v>0</v>
      </c>
      <c r="H299" s="9"/>
      <c r="I299" s="9"/>
      <c r="J299" s="9"/>
      <c r="K299" s="9">
        <f t="shared" si="144"/>
        <v>0</v>
      </c>
      <c r="L299" s="38"/>
    </row>
    <row r="300" spans="2:12" hidden="1" x14ac:dyDescent="0.25">
      <c r="B300" s="1" t="str">
        <f t="shared" si="128"/>
        <v>b</v>
      </c>
      <c r="C300" s="11" t="s">
        <v>103</v>
      </c>
      <c r="D300" s="10" t="s">
        <v>13</v>
      </c>
      <c r="E300" s="9">
        <v>0</v>
      </c>
      <c r="F300" s="9">
        <v>0</v>
      </c>
      <c r="G300" s="9">
        <v>0</v>
      </c>
      <c r="H300" s="9"/>
      <c r="I300" s="9"/>
      <c r="J300" s="9"/>
      <c r="K300" s="9">
        <f t="shared" si="144"/>
        <v>0</v>
      </c>
      <c r="L300" s="38"/>
    </row>
    <row r="301" spans="2:12" x14ac:dyDescent="0.25">
      <c r="B301" s="1" t="str">
        <f t="shared" si="128"/>
        <v>a</v>
      </c>
      <c r="C301" s="11" t="s">
        <v>103</v>
      </c>
      <c r="D301" s="10" t="s">
        <v>12</v>
      </c>
      <c r="E301" s="9">
        <v>141446.68</v>
      </c>
      <c r="F301" s="9">
        <v>80000</v>
      </c>
      <c r="G301" s="9">
        <v>80000</v>
      </c>
      <c r="H301" s="9"/>
      <c r="I301" s="9">
        <v>70000</v>
      </c>
      <c r="J301" s="9">
        <v>70000</v>
      </c>
      <c r="K301" s="9">
        <f t="shared" si="144"/>
        <v>0</v>
      </c>
    </row>
    <row r="302" spans="2:12" x14ac:dyDescent="0.25">
      <c r="B302" s="1" t="str">
        <f t="shared" si="128"/>
        <v>a</v>
      </c>
      <c r="C302" s="11" t="s">
        <v>103</v>
      </c>
      <c r="D302" s="10" t="s">
        <v>11</v>
      </c>
      <c r="E302" s="9">
        <v>15061.35</v>
      </c>
      <c r="F302" s="9">
        <v>43000</v>
      </c>
      <c r="G302" s="9">
        <v>43000</v>
      </c>
      <c r="H302" s="9"/>
      <c r="I302" s="9">
        <v>40000</v>
      </c>
      <c r="J302" s="9">
        <v>40000</v>
      </c>
      <c r="K302" s="9">
        <f t="shared" si="144"/>
        <v>0</v>
      </c>
    </row>
    <row r="303" spans="2:12" ht="30" x14ac:dyDescent="0.25">
      <c r="B303" s="1" t="str">
        <f t="shared" si="128"/>
        <v>a</v>
      </c>
      <c r="C303" s="8" t="s">
        <v>103</v>
      </c>
      <c r="D303" s="7" t="s">
        <v>10</v>
      </c>
      <c r="E303" s="6">
        <v>216921.31000000003</v>
      </c>
      <c r="F303" s="6">
        <v>324000</v>
      </c>
      <c r="G303" s="6">
        <v>324000</v>
      </c>
      <c r="H303" s="6">
        <v>0</v>
      </c>
      <c r="I303" s="6">
        <v>324000</v>
      </c>
      <c r="J303" s="6">
        <v>324000</v>
      </c>
      <c r="K303" s="6">
        <f t="shared" si="144"/>
        <v>0</v>
      </c>
    </row>
    <row r="304" spans="2:12" hidden="1" x14ac:dyDescent="0.25">
      <c r="B304" s="1" t="str">
        <f t="shared" si="128"/>
        <v>b</v>
      </c>
      <c r="C304" s="8" t="s">
        <v>103</v>
      </c>
      <c r="D304" s="7" t="s">
        <v>9</v>
      </c>
      <c r="E304" s="6">
        <v>0</v>
      </c>
      <c r="F304" s="6">
        <v>0</v>
      </c>
      <c r="G304" s="6">
        <v>0</v>
      </c>
      <c r="H304" s="6">
        <v>0</v>
      </c>
      <c r="I304" s="6">
        <v>0</v>
      </c>
      <c r="J304" s="6">
        <v>0</v>
      </c>
      <c r="K304" s="6">
        <f t="shared" si="144"/>
        <v>0</v>
      </c>
      <c r="L304" s="38"/>
    </row>
    <row r="305" spans="1:12" ht="15.75" thickBot="1" x14ac:dyDescent="0.3">
      <c r="B305" s="1" t="str">
        <f t="shared" si="128"/>
        <v>a</v>
      </c>
      <c r="C305" s="5" t="s">
        <v>103</v>
      </c>
      <c r="D305" s="4" t="s">
        <v>8</v>
      </c>
      <c r="E305" s="3">
        <v>26556.16</v>
      </c>
      <c r="F305" s="3">
        <v>0</v>
      </c>
      <c r="G305" s="3">
        <v>4482</v>
      </c>
      <c r="H305" s="3">
        <v>0</v>
      </c>
      <c r="I305" s="3">
        <v>0</v>
      </c>
      <c r="J305" s="3">
        <v>0</v>
      </c>
      <c r="K305" s="3">
        <f t="shared" si="144"/>
        <v>0</v>
      </c>
    </row>
    <row r="306" spans="1:12" ht="31.5" thickTop="1" thickBot="1" x14ac:dyDescent="0.3">
      <c r="A306" s="1" t="s">
        <v>200</v>
      </c>
      <c r="B306" s="1" t="str">
        <f t="shared" si="128"/>
        <v>a</v>
      </c>
      <c r="C306" s="14" t="s">
        <v>105</v>
      </c>
      <c r="D306" s="2" t="s">
        <v>104</v>
      </c>
      <c r="E306" s="16">
        <f t="shared" ref="E306:F306" si="167">E309+E317+E318+E319</f>
        <v>1075028.27</v>
      </c>
      <c r="F306" s="16">
        <f t="shared" si="167"/>
        <v>2569000</v>
      </c>
      <c r="G306" s="16">
        <f t="shared" ref="G306:J306" si="168">G309+G317+G318+G319</f>
        <v>2703000</v>
      </c>
      <c r="H306" s="16">
        <f t="shared" si="168"/>
        <v>0</v>
      </c>
      <c r="I306" s="16">
        <f t="shared" si="168"/>
        <v>2703000</v>
      </c>
      <c r="J306" s="16">
        <f t="shared" si="168"/>
        <v>3140000</v>
      </c>
      <c r="K306" s="42">
        <f t="shared" si="144"/>
        <v>437000</v>
      </c>
      <c r="L306" s="13"/>
    </row>
    <row r="307" spans="1:12" ht="30.75" thickTop="1" x14ac:dyDescent="0.25">
      <c r="B307" s="1" t="str">
        <f t="shared" ref="B307:B308" si="169">IF(OR(E307&lt;&gt;0,F307&lt;&gt;0,G307&lt;&gt;0,H307&lt;&gt;0,I307&lt;&gt;0,J307&lt;&gt;0,K307&lt;&gt;0),"a","b")</f>
        <v>a</v>
      </c>
      <c r="C307" s="28"/>
      <c r="D307" s="29" t="s">
        <v>20</v>
      </c>
      <c r="E307" s="31">
        <v>97</v>
      </c>
      <c r="F307" s="31">
        <v>97</v>
      </c>
      <c r="G307" s="31">
        <v>97</v>
      </c>
      <c r="H307" s="31"/>
      <c r="I307" s="31">
        <v>97</v>
      </c>
      <c r="J307" s="31">
        <v>97</v>
      </c>
      <c r="K307" s="31">
        <f t="shared" si="144"/>
        <v>0</v>
      </c>
    </row>
    <row r="308" spans="1:12" ht="30" x14ac:dyDescent="0.25">
      <c r="B308" s="1" t="str">
        <f t="shared" si="169"/>
        <v>a</v>
      </c>
      <c r="C308" s="28"/>
      <c r="D308" s="29" t="s">
        <v>19</v>
      </c>
      <c r="E308" s="41"/>
      <c r="F308" s="41"/>
      <c r="G308" s="41"/>
      <c r="H308" s="41"/>
      <c r="I308" s="41">
        <v>150</v>
      </c>
      <c r="J308" s="41">
        <v>140</v>
      </c>
      <c r="K308" s="41">
        <f t="shared" si="144"/>
        <v>-10</v>
      </c>
      <c r="L308" s="1" t="s">
        <v>266</v>
      </c>
    </row>
    <row r="309" spans="1:12" x14ac:dyDescent="0.25">
      <c r="B309" s="1" t="str">
        <f t="shared" ref="B309:B410" si="170">IF(OR(E309&lt;&gt;0,F309&lt;&gt;0,G309&lt;&gt;0,H309&lt;&gt;0,I309&lt;&gt;0,J309&lt;&gt;0,K309&lt;&gt;0),"a","b")</f>
        <v>a</v>
      </c>
      <c r="C309" s="8" t="s">
        <v>103</v>
      </c>
      <c r="D309" s="7" t="s">
        <v>18</v>
      </c>
      <c r="E309" s="6">
        <f t="shared" ref="E309:F309" si="171">SUM(E310:E316)</f>
        <v>1068792.24</v>
      </c>
      <c r="F309" s="6">
        <f t="shared" si="171"/>
        <v>2549000</v>
      </c>
      <c r="G309" s="6">
        <f t="shared" ref="G309:I309" si="172">SUM(G310:G316)</f>
        <v>2671643</v>
      </c>
      <c r="H309" s="6">
        <f t="shared" si="172"/>
        <v>0</v>
      </c>
      <c r="I309" s="6">
        <f t="shared" si="172"/>
        <v>2683000</v>
      </c>
      <c r="J309" s="6">
        <f t="shared" ref="J309" si="173">SUM(J310:J316)</f>
        <v>3105000</v>
      </c>
      <c r="K309" s="6">
        <f t="shared" si="144"/>
        <v>422000</v>
      </c>
    </row>
    <row r="310" spans="1:12" x14ac:dyDescent="0.25">
      <c r="B310" s="1" t="str">
        <f t="shared" si="170"/>
        <v>a</v>
      </c>
      <c r="C310" s="11" t="s">
        <v>103</v>
      </c>
      <c r="D310" s="10" t="s">
        <v>17</v>
      </c>
      <c r="E310" s="9">
        <v>944135.23</v>
      </c>
      <c r="F310" s="9">
        <v>1248000</v>
      </c>
      <c r="G310" s="9">
        <v>1248000</v>
      </c>
      <c r="H310" s="9"/>
      <c r="I310" s="9">
        <v>1248000</v>
      </c>
      <c r="J310" s="9">
        <v>1269000</v>
      </c>
      <c r="K310" s="39">
        <f t="shared" si="144"/>
        <v>21000</v>
      </c>
      <c r="L310" s="1" t="s">
        <v>255</v>
      </c>
    </row>
    <row r="311" spans="1:12" ht="135" x14ac:dyDescent="0.25">
      <c r="B311" s="1" t="str">
        <f t="shared" si="170"/>
        <v>a</v>
      </c>
      <c r="C311" s="11" t="s">
        <v>103</v>
      </c>
      <c r="D311" s="10" t="s">
        <v>16</v>
      </c>
      <c r="E311" s="9">
        <v>115991.97999999998</v>
      </c>
      <c r="F311" s="9">
        <v>1285000</v>
      </c>
      <c r="G311" s="9">
        <v>1407663</v>
      </c>
      <c r="H311" s="9"/>
      <c r="I311" s="9">
        <f>1407663+11337</f>
        <v>1419000</v>
      </c>
      <c r="J311" s="9">
        <v>1807000</v>
      </c>
      <c r="K311" s="39">
        <f t="shared" si="144"/>
        <v>388000</v>
      </c>
      <c r="L311" s="1" t="s">
        <v>256</v>
      </c>
    </row>
    <row r="312" spans="1:12" hidden="1" x14ac:dyDescent="0.25">
      <c r="B312" s="1" t="str">
        <f t="shared" si="170"/>
        <v>b</v>
      </c>
      <c r="C312" s="11" t="s">
        <v>103</v>
      </c>
      <c r="D312" s="10" t="s">
        <v>15</v>
      </c>
      <c r="E312" s="9">
        <v>0</v>
      </c>
      <c r="F312" s="9">
        <v>0</v>
      </c>
      <c r="G312" s="9">
        <v>0</v>
      </c>
      <c r="H312" s="9"/>
      <c r="I312" s="9"/>
      <c r="J312" s="9"/>
      <c r="K312" s="9">
        <f t="shared" si="144"/>
        <v>0</v>
      </c>
      <c r="L312" s="38"/>
    </row>
    <row r="313" spans="1:12" hidden="1" x14ac:dyDescent="0.25">
      <c r="B313" s="1" t="str">
        <f t="shared" si="170"/>
        <v>b</v>
      </c>
      <c r="C313" s="11" t="s">
        <v>103</v>
      </c>
      <c r="D313" s="10" t="s">
        <v>14</v>
      </c>
      <c r="E313" s="9">
        <v>0</v>
      </c>
      <c r="F313" s="9">
        <v>0</v>
      </c>
      <c r="G313" s="9">
        <v>0</v>
      </c>
      <c r="H313" s="9"/>
      <c r="I313" s="9"/>
      <c r="J313" s="9"/>
      <c r="K313" s="9">
        <f t="shared" si="144"/>
        <v>0</v>
      </c>
      <c r="L313" s="38"/>
    </row>
    <row r="314" spans="1:12" hidden="1" x14ac:dyDescent="0.25">
      <c r="B314" s="1" t="str">
        <f t="shared" si="170"/>
        <v>b</v>
      </c>
      <c r="C314" s="11" t="s">
        <v>103</v>
      </c>
      <c r="D314" s="10" t="s">
        <v>13</v>
      </c>
      <c r="E314" s="9">
        <v>0</v>
      </c>
      <c r="F314" s="9">
        <v>0</v>
      </c>
      <c r="G314" s="9">
        <v>0</v>
      </c>
      <c r="H314" s="9"/>
      <c r="I314" s="9"/>
      <c r="J314" s="9"/>
      <c r="K314" s="9">
        <f t="shared" si="144"/>
        <v>0</v>
      </c>
      <c r="L314" s="38"/>
    </row>
    <row r="315" spans="1:12" x14ac:dyDescent="0.25">
      <c r="B315" s="1" t="str">
        <f t="shared" si="170"/>
        <v>a</v>
      </c>
      <c r="C315" s="11" t="s">
        <v>103</v>
      </c>
      <c r="D315" s="10" t="s">
        <v>12</v>
      </c>
      <c r="E315" s="9">
        <v>5209.53</v>
      </c>
      <c r="F315" s="9">
        <v>10000</v>
      </c>
      <c r="G315" s="9">
        <v>10000</v>
      </c>
      <c r="H315" s="9"/>
      <c r="I315" s="9">
        <v>10000</v>
      </c>
      <c r="J315" s="9">
        <v>20000</v>
      </c>
      <c r="K315" s="39">
        <f t="shared" si="144"/>
        <v>10000</v>
      </c>
      <c r="L315" s="1" t="s">
        <v>257</v>
      </c>
    </row>
    <row r="316" spans="1:12" x14ac:dyDescent="0.25">
      <c r="B316" s="1" t="str">
        <f t="shared" si="170"/>
        <v>a</v>
      </c>
      <c r="C316" s="11" t="s">
        <v>103</v>
      </c>
      <c r="D316" s="10" t="s">
        <v>11</v>
      </c>
      <c r="E316" s="9">
        <v>3455.5</v>
      </c>
      <c r="F316" s="9">
        <v>6000</v>
      </c>
      <c r="G316" s="9">
        <v>5980</v>
      </c>
      <c r="H316" s="9"/>
      <c r="I316" s="9">
        <v>6000</v>
      </c>
      <c r="J316" s="9">
        <v>9000</v>
      </c>
      <c r="K316" s="39">
        <f t="shared" si="144"/>
        <v>3000</v>
      </c>
      <c r="L316" s="1" t="s">
        <v>204</v>
      </c>
    </row>
    <row r="317" spans="1:12" ht="30" x14ac:dyDescent="0.25">
      <c r="B317" s="1" t="str">
        <f t="shared" si="170"/>
        <v>a</v>
      </c>
      <c r="C317" s="8" t="s">
        <v>103</v>
      </c>
      <c r="D317" s="7" t="s">
        <v>10</v>
      </c>
      <c r="E317" s="6">
        <v>5638.03</v>
      </c>
      <c r="F317" s="6">
        <v>20000</v>
      </c>
      <c r="G317" s="6">
        <v>20000</v>
      </c>
      <c r="H317" s="6">
        <v>0</v>
      </c>
      <c r="I317" s="6">
        <v>20000</v>
      </c>
      <c r="J317" s="6">
        <v>35000</v>
      </c>
      <c r="K317" s="6">
        <f t="shared" si="144"/>
        <v>15000</v>
      </c>
    </row>
    <row r="318" spans="1:12" hidden="1" x14ac:dyDescent="0.25">
      <c r="B318" s="1" t="str">
        <f t="shared" si="170"/>
        <v>b</v>
      </c>
      <c r="C318" s="8" t="s">
        <v>103</v>
      </c>
      <c r="D318" s="7" t="s">
        <v>9</v>
      </c>
      <c r="E318" s="6">
        <v>0</v>
      </c>
      <c r="F318" s="6">
        <v>0</v>
      </c>
      <c r="G318" s="6">
        <v>0</v>
      </c>
      <c r="H318" s="6">
        <v>0</v>
      </c>
      <c r="I318" s="6">
        <v>0</v>
      </c>
      <c r="J318" s="6">
        <v>0</v>
      </c>
      <c r="K318" s="6">
        <f t="shared" si="144"/>
        <v>0</v>
      </c>
      <c r="L318" s="38"/>
    </row>
    <row r="319" spans="1:12" ht="15.75" thickBot="1" x14ac:dyDescent="0.3">
      <c r="B319" s="1" t="str">
        <f t="shared" si="170"/>
        <v>a</v>
      </c>
      <c r="C319" s="5" t="s">
        <v>103</v>
      </c>
      <c r="D319" s="4" t="s">
        <v>8</v>
      </c>
      <c r="E319" s="3">
        <v>598</v>
      </c>
      <c r="F319" s="3">
        <v>0</v>
      </c>
      <c r="G319" s="3">
        <v>11357</v>
      </c>
      <c r="H319" s="3">
        <v>0</v>
      </c>
      <c r="I319" s="3">
        <v>0</v>
      </c>
      <c r="J319" s="3">
        <v>0</v>
      </c>
      <c r="K319" s="3">
        <f t="shared" si="144"/>
        <v>0</v>
      </c>
    </row>
    <row r="320" spans="1:12" ht="31.5" hidden="1" thickTop="1" thickBot="1" x14ac:dyDescent="0.3">
      <c r="A320" s="1" t="s">
        <v>200</v>
      </c>
      <c r="B320" s="1" t="str">
        <f t="shared" ref="B320:B333" si="174">IF(OR(E320&lt;&gt;0,F320&lt;&gt;0,G320&lt;&gt;0,H320&lt;&gt;0,I320&lt;&gt;0,J320&lt;&gt;0,K320&lt;&gt;0),"a","b")</f>
        <v>a</v>
      </c>
      <c r="C320" s="14" t="s">
        <v>208</v>
      </c>
      <c r="D320" s="2" t="s">
        <v>210</v>
      </c>
      <c r="E320" s="16">
        <f t="shared" ref="E320:J320" si="175">E323+E331+E332+E333</f>
        <v>175862.9</v>
      </c>
      <c r="F320" s="16">
        <f t="shared" si="175"/>
        <v>0</v>
      </c>
      <c r="G320" s="16">
        <f t="shared" si="175"/>
        <v>0</v>
      </c>
      <c r="H320" s="16">
        <f t="shared" si="175"/>
        <v>0</v>
      </c>
      <c r="I320" s="16">
        <f t="shared" si="175"/>
        <v>0</v>
      </c>
      <c r="J320" s="16">
        <f t="shared" si="175"/>
        <v>0</v>
      </c>
      <c r="K320" s="16">
        <f t="shared" si="144"/>
        <v>0</v>
      </c>
      <c r="L320" s="38"/>
    </row>
    <row r="321" spans="1:12" ht="30.75" hidden="1" thickTop="1" x14ac:dyDescent="0.25">
      <c r="B321" s="1" t="str">
        <f t="shared" si="174"/>
        <v>b</v>
      </c>
      <c r="C321" s="28"/>
      <c r="D321" s="29" t="s">
        <v>20</v>
      </c>
      <c r="E321" s="31"/>
      <c r="F321" s="31"/>
      <c r="G321" s="31"/>
      <c r="H321" s="31"/>
      <c r="I321" s="31"/>
      <c r="J321" s="31"/>
      <c r="K321" s="31">
        <f t="shared" si="144"/>
        <v>0</v>
      </c>
      <c r="L321" s="38"/>
    </row>
    <row r="322" spans="1:12" ht="15.75" hidden="1" thickTop="1" x14ac:dyDescent="0.25">
      <c r="B322" s="1" t="str">
        <f t="shared" si="174"/>
        <v>b</v>
      </c>
      <c r="C322" s="28"/>
      <c r="D322" s="29" t="s">
        <v>19</v>
      </c>
      <c r="E322" s="31"/>
      <c r="F322" s="31"/>
      <c r="G322" s="31"/>
      <c r="H322" s="31"/>
      <c r="I322" s="31"/>
      <c r="J322" s="31"/>
      <c r="K322" s="31">
        <f t="shared" si="144"/>
        <v>0</v>
      </c>
      <c r="L322" s="38"/>
    </row>
    <row r="323" spans="1:12" ht="15.75" hidden="1" thickTop="1" x14ac:dyDescent="0.25">
      <c r="B323" s="1" t="str">
        <f t="shared" si="174"/>
        <v>a</v>
      </c>
      <c r="C323" s="8" t="s">
        <v>103</v>
      </c>
      <c r="D323" s="7" t="s">
        <v>18</v>
      </c>
      <c r="E323" s="6">
        <f t="shared" ref="E323:F323" si="176">SUM(E324:E330)</f>
        <v>175862.9</v>
      </c>
      <c r="F323" s="6">
        <f t="shared" si="176"/>
        <v>0</v>
      </c>
      <c r="G323" s="6">
        <f t="shared" ref="G323:J323" si="177">SUM(G324:G330)</f>
        <v>0</v>
      </c>
      <c r="H323" s="6">
        <f t="shared" si="177"/>
        <v>0</v>
      </c>
      <c r="I323" s="6">
        <f t="shared" si="177"/>
        <v>0</v>
      </c>
      <c r="J323" s="6">
        <f t="shared" si="177"/>
        <v>0</v>
      </c>
      <c r="K323" s="6">
        <f t="shared" si="144"/>
        <v>0</v>
      </c>
      <c r="L323" s="38"/>
    </row>
    <row r="324" spans="1:12" hidden="1" x14ac:dyDescent="0.25">
      <c r="B324" s="1" t="str">
        <f t="shared" si="174"/>
        <v>a</v>
      </c>
      <c r="C324" s="11" t="s">
        <v>103</v>
      </c>
      <c r="D324" s="10" t="s">
        <v>17</v>
      </c>
      <c r="E324" s="9">
        <v>131990.46</v>
      </c>
      <c r="F324" s="9"/>
      <c r="G324" s="9"/>
      <c r="H324" s="9"/>
      <c r="I324" s="9"/>
      <c r="J324" s="9"/>
      <c r="K324" s="9">
        <f t="shared" si="144"/>
        <v>0</v>
      </c>
      <c r="L324" s="38"/>
    </row>
    <row r="325" spans="1:12" ht="15.75" hidden="1" thickBot="1" x14ac:dyDescent="0.3">
      <c r="B325" s="1" t="str">
        <f t="shared" si="174"/>
        <v>a</v>
      </c>
      <c r="C325" s="11" t="s">
        <v>103</v>
      </c>
      <c r="D325" s="10" t="s">
        <v>16</v>
      </c>
      <c r="E325" s="9">
        <v>43872.44</v>
      </c>
      <c r="F325" s="9"/>
      <c r="G325" s="9"/>
      <c r="H325" s="9"/>
      <c r="I325" s="9"/>
      <c r="J325" s="9"/>
      <c r="K325" s="9">
        <f t="shared" ref="K325:K333" si="178">J325-I325</f>
        <v>0</v>
      </c>
      <c r="L325" s="38"/>
    </row>
    <row r="326" spans="1:12" ht="15.75" hidden="1" thickBot="1" x14ac:dyDescent="0.3">
      <c r="B326" s="1" t="str">
        <f t="shared" si="174"/>
        <v>b</v>
      </c>
      <c r="C326" s="11" t="s">
        <v>103</v>
      </c>
      <c r="D326" s="10" t="s">
        <v>15</v>
      </c>
      <c r="E326" s="9">
        <v>0</v>
      </c>
      <c r="F326" s="9"/>
      <c r="G326" s="9"/>
      <c r="H326" s="9"/>
      <c r="I326" s="9"/>
      <c r="J326" s="9"/>
      <c r="K326" s="9">
        <f t="shared" si="178"/>
        <v>0</v>
      </c>
      <c r="L326" s="38"/>
    </row>
    <row r="327" spans="1:12" ht="15.75" hidden="1" thickBot="1" x14ac:dyDescent="0.3">
      <c r="B327" s="1" t="str">
        <f t="shared" si="174"/>
        <v>b</v>
      </c>
      <c r="C327" s="11" t="s">
        <v>103</v>
      </c>
      <c r="D327" s="10" t="s">
        <v>14</v>
      </c>
      <c r="E327" s="9">
        <v>0</v>
      </c>
      <c r="F327" s="9"/>
      <c r="G327" s="9"/>
      <c r="H327" s="9"/>
      <c r="I327" s="9"/>
      <c r="J327" s="9"/>
      <c r="K327" s="9">
        <f t="shared" si="178"/>
        <v>0</v>
      </c>
      <c r="L327" s="38"/>
    </row>
    <row r="328" spans="1:12" ht="15.75" hidden="1" thickBot="1" x14ac:dyDescent="0.3">
      <c r="B328" s="1" t="str">
        <f t="shared" si="174"/>
        <v>b</v>
      </c>
      <c r="C328" s="11" t="s">
        <v>103</v>
      </c>
      <c r="D328" s="10" t="s">
        <v>13</v>
      </c>
      <c r="E328" s="9">
        <v>0</v>
      </c>
      <c r="F328" s="9"/>
      <c r="G328" s="9"/>
      <c r="H328" s="9"/>
      <c r="I328" s="9"/>
      <c r="J328" s="9"/>
      <c r="K328" s="9">
        <f t="shared" si="178"/>
        <v>0</v>
      </c>
      <c r="L328" s="38"/>
    </row>
    <row r="329" spans="1:12" ht="15.75" hidden="1" thickBot="1" x14ac:dyDescent="0.3">
      <c r="B329" s="1" t="str">
        <f t="shared" si="174"/>
        <v>b</v>
      </c>
      <c r="C329" s="11" t="s">
        <v>103</v>
      </c>
      <c r="D329" s="10" t="s">
        <v>12</v>
      </c>
      <c r="E329" s="9">
        <v>0</v>
      </c>
      <c r="F329" s="9"/>
      <c r="G329" s="9"/>
      <c r="H329" s="9"/>
      <c r="I329" s="9"/>
      <c r="J329" s="9"/>
      <c r="K329" s="9">
        <f t="shared" si="178"/>
        <v>0</v>
      </c>
      <c r="L329" s="38"/>
    </row>
    <row r="330" spans="1:12" ht="15.75" hidden="1" thickBot="1" x14ac:dyDescent="0.3">
      <c r="B330" s="1" t="str">
        <f t="shared" si="174"/>
        <v>b</v>
      </c>
      <c r="C330" s="11" t="s">
        <v>103</v>
      </c>
      <c r="D330" s="10" t="s">
        <v>11</v>
      </c>
      <c r="E330" s="9">
        <v>0</v>
      </c>
      <c r="F330" s="9"/>
      <c r="G330" s="9"/>
      <c r="H330" s="9"/>
      <c r="I330" s="9"/>
      <c r="J330" s="9"/>
      <c r="K330" s="9">
        <f t="shared" si="178"/>
        <v>0</v>
      </c>
      <c r="L330" s="38"/>
    </row>
    <row r="331" spans="1:12" ht="15.75" hidden="1" thickBot="1" x14ac:dyDescent="0.3">
      <c r="B331" s="1" t="str">
        <f t="shared" si="174"/>
        <v>b</v>
      </c>
      <c r="C331" s="8" t="s">
        <v>103</v>
      </c>
      <c r="D331" s="7" t="s">
        <v>10</v>
      </c>
      <c r="E331" s="6">
        <v>0</v>
      </c>
      <c r="F331" s="6">
        <v>0</v>
      </c>
      <c r="G331" s="6">
        <v>0</v>
      </c>
      <c r="H331" s="6">
        <v>0</v>
      </c>
      <c r="I331" s="6">
        <v>0</v>
      </c>
      <c r="J331" s="6">
        <v>0</v>
      </c>
      <c r="K331" s="6">
        <f t="shared" si="178"/>
        <v>0</v>
      </c>
      <c r="L331" s="38"/>
    </row>
    <row r="332" spans="1:12" ht="15.75" hidden="1" thickBot="1" x14ac:dyDescent="0.3">
      <c r="B332" s="1" t="str">
        <f t="shared" si="174"/>
        <v>b</v>
      </c>
      <c r="C332" s="8" t="s">
        <v>103</v>
      </c>
      <c r="D332" s="7" t="s">
        <v>9</v>
      </c>
      <c r="E332" s="6">
        <v>0</v>
      </c>
      <c r="F332" s="6">
        <v>0</v>
      </c>
      <c r="G332" s="6">
        <v>0</v>
      </c>
      <c r="H332" s="6">
        <v>0</v>
      </c>
      <c r="I332" s="6">
        <v>0</v>
      </c>
      <c r="J332" s="6">
        <v>0</v>
      </c>
      <c r="K332" s="6">
        <f t="shared" si="178"/>
        <v>0</v>
      </c>
      <c r="L332" s="38"/>
    </row>
    <row r="333" spans="1:12" ht="15.75" hidden="1" thickBot="1" x14ac:dyDescent="0.3">
      <c r="B333" s="1" t="str">
        <f t="shared" si="174"/>
        <v>b</v>
      </c>
      <c r="C333" s="5" t="s">
        <v>103</v>
      </c>
      <c r="D333" s="4" t="s">
        <v>8</v>
      </c>
      <c r="E333" s="3">
        <v>0</v>
      </c>
      <c r="F333" s="3">
        <v>0</v>
      </c>
      <c r="G333" s="3">
        <v>0</v>
      </c>
      <c r="H333" s="3">
        <v>0</v>
      </c>
      <c r="I333" s="3">
        <v>0</v>
      </c>
      <c r="J333" s="3">
        <v>0</v>
      </c>
      <c r="K333" s="3">
        <f t="shared" si="178"/>
        <v>0</v>
      </c>
      <c r="L333" s="38"/>
    </row>
    <row r="334" spans="1:12" ht="46.5" hidden="1" thickTop="1" thickBot="1" x14ac:dyDescent="0.3">
      <c r="A334" s="1" t="s">
        <v>200</v>
      </c>
      <c r="B334" s="1" t="str">
        <f t="shared" si="170"/>
        <v>a</v>
      </c>
      <c r="C334" s="14" t="s">
        <v>209</v>
      </c>
      <c r="D334" s="2" t="s">
        <v>211</v>
      </c>
      <c r="E334" s="16">
        <f t="shared" ref="E334:J334" si="179">E337+E345+E346+E347</f>
        <v>31116.010000000002</v>
      </c>
      <c r="F334" s="16">
        <f t="shared" si="179"/>
        <v>0</v>
      </c>
      <c r="G334" s="16">
        <f t="shared" si="179"/>
        <v>0</v>
      </c>
      <c r="H334" s="16">
        <f t="shared" si="179"/>
        <v>0</v>
      </c>
      <c r="I334" s="16">
        <f t="shared" si="179"/>
        <v>0</v>
      </c>
      <c r="J334" s="16">
        <f t="shared" si="179"/>
        <v>0</v>
      </c>
      <c r="K334" s="16">
        <f t="shared" ref="K334:K347" si="180">J334-I334</f>
        <v>0</v>
      </c>
      <c r="L334" s="38"/>
    </row>
    <row r="335" spans="1:12" ht="30.75" hidden="1" thickTop="1" x14ac:dyDescent="0.25">
      <c r="B335" s="1" t="str">
        <f t="shared" si="170"/>
        <v>b</v>
      </c>
      <c r="C335" s="28"/>
      <c r="D335" s="29" t="s">
        <v>20</v>
      </c>
      <c r="E335" s="31"/>
      <c r="F335" s="31"/>
      <c r="G335" s="31"/>
      <c r="H335" s="31"/>
      <c r="I335" s="31"/>
      <c r="J335" s="31"/>
      <c r="K335" s="31">
        <f t="shared" si="180"/>
        <v>0</v>
      </c>
      <c r="L335" s="38"/>
    </row>
    <row r="336" spans="1:12" ht="15.75" hidden="1" thickTop="1" x14ac:dyDescent="0.25">
      <c r="B336" s="1" t="str">
        <f t="shared" si="170"/>
        <v>b</v>
      </c>
      <c r="C336" s="28"/>
      <c r="D336" s="29" t="s">
        <v>19</v>
      </c>
      <c r="E336" s="31"/>
      <c r="F336" s="31"/>
      <c r="G336" s="31"/>
      <c r="H336" s="31"/>
      <c r="I336" s="31"/>
      <c r="J336" s="31"/>
      <c r="K336" s="31">
        <f t="shared" si="180"/>
        <v>0</v>
      </c>
      <c r="L336" s="38"/>
    </row>
    <row r="337" spans="1:12" ht="15.75" hidden="1" thickTop="1" x14ac:dyDescent="0.25">
      <c r="B337" s="1" t="str">
        <f t="shared" ref="B337:B347" si="181">IF(OR(E337&lt;&gt;0,F337&lt;&gt;0,G337&lt;&gt;0,H337&lt;&gt;0,I337&lt;&gt;0,J337&lt;&gt;0,K337&lt;&gt;0),"a","b")</f>
        <v>a</v>
      </c>
      <c r="C337" s="8" t="s">
        <v>103</v>
      </c>
      <c r="D337" s="7" t="s">
        <v>18</v>
      </c>
      <c r="E337" s="6">
        <f t="shared" ref="E337:F337" si="182">SUM(E338:E344)</f>
        <v>31116.010000000002</v>
      </c>
      <c r="F337" s="6">
        <f t="shared" si="182"/>
        <v>0</v>
      </c>
      <c r="G337" s="6">
        <f t="shared" ref="G337:J337" si="183">SUM(G338:G344)</f>
        <v>0</v>
      </c>
      <c r="H337" s="6">
        <f t="shared" si="183"/>
        <v>0</v>
      </c>
      <c r="I337" s="6">
        <f t="shared" si="183"/>
        <v>0</v>
      </c>
      <c r="J337" s="6">
        <f t="shared" si="183"/>
        <v>0</v>
      </c>
      <c r="K337" s="6">
        <f t="shared" si="180"/>
        <v>0</v>
      </c>
      <c r="L337" s="38"/>
    </row>
    <row r="338" spans="1:12" hidden="1" x14ac:dyDescent="0.25">
      <c r="B338" s="1" t="str">
        <f t="shared" si="181"/>
        <v>a</v>
      </c>
      <c r="C338" s="11" t="s">
        <v>103</v>
      </c>
      <c r="D338" s="10" t="s">
        <v>17</v>
      </c>
      <c r="E338" s="9">
        <v>19911.11</v>
      </c>
      <c r="F338" s="9"/>
      <c r="G338" s="9"/>
      <c r="H338" s="9"/>
      <c r="I338" s="9"/>
      <c r="J338" s="9"/>
      <c r="K338" s="9">
        <f t="shared" si="180"/>
        <v>0</v>
      </c>
      <c r="L338" s="38"/>
    </row>
    <row r="339" spans="1:12" ht="15.75" hidden="1" thickBot="1" x14ac:dyDescent="0.3">
      <c r="B339" s="1" t="str">
        <f t="shared" si="181"/>
        <v>a</v>
      </c>
      <c r="C339" s="11" t="s">
        <v>103</v>
      </c>
      <c r="D339" s="10" t="s">
        <v>16</v>
      </c>
      <c r="E339" s="9">
        <v>11204.9</v>
      </c>
      <c r="F339" s="9"/>
      <c r="G339" s="9"/>
      <c r="H339" s="9"/>
      <c r="I339" s="9"/>
      <c r="J339" s="9"/>
      <c r="K339" s="9">
        <f t="shared" si="180"/>
        <v>0</v>
      </c>
      <c r="L339" s="38"/>
    </row>
    <row r="340" spans="1:12" ht="15.75" hidden="1" thickBot="1" x14ac:dyDescent="0.3">
      <c r="B340" s="1" t="str">
        <f t="shared" si="181"/>
        <v>b</v>
      </c>
      <c r="C340" s="11" t="s">
        <v>103</v>
      </c>
      <c r="D340" s="10" t="s">
        <v>15</v>
      </c>
      <c r="E340" s="9">
        <v>0</v>
      </c>
      <c r="F340" s="9"/>
      <c r="G340" s="9"/>
      <c r="H340" s="9"/>
      <c r="I340" s="9"/>
      <c r="J340" s="9"/>
      <c r="K340" s="9">
        <f t="shared" si="180"/>
        <v>0</v>
      </c>
      <c r="L340" s="38"/>
    </row>
    <row r="341" spans="1:12" ht="15.75" hidden="1" thickBot="1" x14ac:dyDescent="0.3">
      <c r="B341" s="1" t="str">
        <f t="shared" si="181"/>
        <v>b</v>
      </c>
      <c r="C341" s="11" t="s">
        <v>103</v>
      </c>
      <c r="D341" s="10" t="s">
        <v>14</v>
      </c>
      <c r="E341" s="9">
        <v>0</v>
      </c>
      <c r="F341" s="9"/>
      <c r="G341" s="9"/>
      <c r="H341" s="9"/>
      <c r="I341" s="9"/>
      <c r="J341" s="9"/>
      <c r="K341" s="9">
        <f t="shared" si="180"/>
        <v>0</v>
      </c>
      <c r="L341" s="38"/>
    </row>
    <row r="342" spans="1:12" ht="15.75" hidden="1" thickBot="1" x14ac:dyDescent="0.3">
      <c r="B342" s="1" t="str">
        <f t="shared" si="181"/>
        <v>b</v>
      </c>
      <c r="C342" s="11" t="s">
        <v>103</v>
      </c>
      <c r="D342" s="10" t="s">
        <v>13</v>
      </c>
      <c r="E342" s="9">
        <v>0</v>
      </c>
      <c r="F342" s="9"/>
      <c r="G342" s="9"/>
      <c r="H342" s="9"/>
      <c r="I342" s="9"/>
      <c r="J342" s="9"/>
      <c r="K342" s="9">
        <f t="shared" si="180"/>
        <v>0</v>
      </c>
      <c r="L342" s="38"/>
    </row>
    <row r="343" spans="1:12" ht="15.75" hidden="1" thickBot="1" x14ac:dyDescent="0.3">
      <c r="B343" s="1" t="str">
        <f t="shared" si="181"/>
        <v>b</v>
      </c>
      <c r="C343" s="11" t="s">
        <v>103</v>
      </c>
      <c r="D343" s="10" t="s">
        <v>12</v>
      </c>
      <c r="E343" s="9">
        <v>0</v>
      </c>
      <c r="F343" s="9"/>
      <c r="G343" s="9"/>
      <c r="H343" s="9"/>
      <c r="I343" s="9"/>
      <c r="J343" s="9"/>
      <c r="K343" s="9">
        <f t="shared" si="180"/>
        <v>0</v>
      </c>
      <c r="L343" s="38"/>
    </row>
    <row r="344" spans="1:12" ht="15.75" hidden="1" thickBot="1" x14ac:dyDescent="0.3">
      <c r="B344" s="1" t="str">
        <f t="shared" si="181"/>
        <v>b</v>
      </c>
      <c r="C344" s="11" t="s">
        <v>103</v>
      </c>
      <c r="D344" s="10" t="s">
        <v>11</v>
      </c>
      <c r="E344" s="9">
        <v>0</v>
      </c>
      <c r="F344" s="9"/>
      <c r="G344" s="9"/>
      <c r="H344" s="9"/>
      <c r="I344" s="9"/>
      <c r="J344" s="9"/>
      <c r="K344" s="9">
        <f t="shared" si="180"/>
        <v>0</v>
      </c>
      <c r="L344" s="38"/>
    </row>
    <row r="345" spans="1:12" ht="15.75" hidden="1" thickBot="1" x14ac:dyDescent="0.3">
      <c r="B345" s="1" t="str">
        <f t="shared" si="181"/>
        <v>b</v>
      </c>
      <c r="C345" s="8" t="s">
        <v>103</v>
      </c>
      <c r="D345" s="7" t="s">
        <v>10</v>
      </c>
      <c r="E345" s="6">
        <v>0</v>
      </c>
      <c r="F345" s="6">
        <v>0</v>
      </c>
      <c r="G345" s="6">
        <v>0</v>
      </c>
      <c r="H345" s="6">
        <v>0</v>
      </c>
      <c r="I345" s="6">
        <v>0</v>
      </c>
      <c r="J345" s="6">
        <v>0</v>
      </c>
      <c r="K345" s="6">
        <f t="shared" si="180"/>
        <v>0</v>
      </c>
      <c r="L345" s="38"/>
    </row>
    <row r="346" spans="1:12" ht="15.75" hidden="1" thickBot="1" x14ac:dyDescent="0.3">
      <c r="B346" s="1" t="str">
        <f t="shared" si="181"/>
        <v>b</v>
      </c>
      <c r="C346" s="8" t="s">
        <v>103</v>
      </c>
      <c r="D346" s="7" t="s">
        <v>9</v>
      </c>
      <c r="E346" s="6">
        <v>0</v>
      </c>
      <c r="F346" s="6">
        <v>0</v>
      </c>
      <c r="G346" s="6">
        <v>0</v>
      </c>
      <c r="H346" s="6">
        <v>0</v>
      </c>
      <c r="I346" s="6">
        <v>0</v>
      </c>
      <c r="J346" s="6">
        <v>0</v>
      </c>
      <c r="K346" s="6">
        <f t="shared" si="180"/>
        <v>0</v>
      </c>
      <c r="L346" s="38"/>
    </row>
    <row r="347" spans="1:12" ht="15.75" hidden="1" thickBot="1" x14ac:dyDescent="0.3">
      <c r="B347" s="1" t="str">
        <f t="shared" si="181"/>
        <v>b</v>
      </c>
      <c r="C347" s="5" t="s">
        <v>103</v>
      </c>
      <c r="D347" s="4" t="s">
        <v>8</v>
      </c>
      <c r="E347" s="3">
        <v>0</v>
      </c>
      <c r="F347" s="3">
        <v>0</v>
      </c>
      <c r="G347" s="3">
        <v>0</v>
      </c>
      <c r="H347" s="3">
        <v>0</v>
      </c>
      <c r="I347" s="3">
        <v>0</v>
      </c>
      <c r="J347" s="3">
        <v>0</v>
      </c>
      <c r="K347" s="3">
        <f t="shared" si="180"/>
        <v>0</v>
      </c>
      <c r="L347" s="38"/>
    </row>
    <row r="348" spans="1:12" ht="31.5" thickTop="1" thickBot="1" x14ac:dyDescent="0.3">
      <c r="A348" s="1" t="s">
        <v>200</v>
      </c>
      <c r="B348" s="1" t="str">
        <f t="shared" si="170"/>
        <v>a</v>
      </c>
      <c r="C348" s="35" t="s">
        <v>102</v>
      </c>
      <c r="D348" s="37" t="s">
        <v>157</v>
      </c>
      <c r="E348" s="36">
        <f>E362+E376+E390+E600</f>
        <v>2033962402.3699999</v>
      </c>
      <c r="F348" s="36">
        <f>F362+F376+F390+F600</f>
        <v>2273000000</v>
      </c>
      <c r="G348" s="36">
        <f t="shared" ref="G348:K348" si="184">G362+G376+G390+G600</f>
        <v>2273000000</v>
      </c>
      <c r="H348" s="36">
        <f t="shared" si="184"/>
        <v>0</v>
      </c>
      <c r="I348" s="36">
        <f t="shared" si="184"/>
        <v>2387000000</v>
      </c>
      <c r="J348" s="36">
        <f t="shared" si="184"/>
        <v>2588191000</v>
      </c>
      <c r="K348" s="42">
        <f t="shared" si="184"/>
        <v>201191000</v>
      </c>
      <c r="L348" s="57">
        <f>I6-I348</f>
        <v>0</v>
      </c>
    </row>
    <row r="349" spans="1:12" ht="30.75" hidden="1" thickTop="1" x14ac:dyDescent="0.25">
      <c r="B349" s="1" t="str">
        <f t="shared" si="170"/>
        <v>b</v>
      </c>
      <c r="C349" s="28"/>
      <c r="D349" s="29" t="s">
        <v>20</v>
      </c>
      <c r="E349" s="31">
        <f t="shared" ref="E349:F361" si="185">E363+E377+E391+E601</f>
        <v>0</v>
      </c>
      <c r="F349" s="31">
        <f t="shared" si="185"/>
        <v>0</v>
      </c>
      <c r="G349" s="31">
        <f t="shared" ref="G349:K349" si="186">G363+G377+G391+G601</f>
        <v>0</v>
      </c>
      <c r="H349" s="31">
        <f t="shared" si="186"/>
        <v>0</v>
      </c>
      <c r="I349" s="31">
        <f t="shared" si="186"/>
        <v>0</v>
      </c>
      <c r="J349" s="31">
        <f t="shared" si="186"/>
        <v>0</v>
      </c>
      <c r="K349" s="31">
        <f t="shared" si="186"/>
        <v>0</v>
      </c>
      <c r="L349" s="38"/>
    </row>
    <row r="350" spans="1:12" ht="30.75" thickTop="1" x14ac:dyDescent="0.25">
      <c r="B350" s="1" t="str">
        <f t="shared" si="170"/>
        <v>a</v>
      </c>
      <c r="C350" s="28"/>
      <c r="D350" s="29" t="s">
        <v>19</v>
      </c>
      <c r="E350" s="31">
        <f t="shared" si="185"/>
        <v>484</v>
      </c>
      <c r="F350" s="31">
        <f t="shared" si="185"/>
        <v>484</v>
      </c>
      <c r="G350" s="31">
        <f t="shared" ref="G350:K350" si="187">G364+G378+G392+G602</f>
        <v>484</v>
      </c>
      <c r="H350" s="31">
        <f t="shared" si="187"/>
        <v>0</v>
      </c>
      <c r="I350" s="31">
        <f t="shared" si="187"/>
        <v>484</v>
      </c>
      <c r="J350" s="31">
        <f t="shared" si="187"/>
        <v>484</v>
      </c>
      <c r="K350" s="31">
        <f t="shared" si="187"/>
        <v>0</v>
      </c>
    </row>
    <row r="351" spans="1:12" x14ac:dyDescent="0.25">
      <c r="B351" s="1" t="str">
        <f t="shared" si="170"/>
        <v>a</v>
      </c>
      <c r="C351" s="8" t="s">
        <v>103</v>
      </c>
      <c r="D351" s="7" t="s">
        <v>18</v>
      </c>
      <c r="E351" s="6">
        <f t="shared" si="185"/>
        <v>2033956711.1500001</v>
      </c>
      <c r="F351" s="6">
        <f t="shared" si="185"/>
        <v>2273000000</v>
      </c>
      <c r="G351" s="6">
        <f t="shared" ref="G351:K351" si="188">G365+G379+G393+G603</f>
        <v>2272951113</v>
      </c>
      <c r="H351" s="6">
        <f t="shared" si="188"/>
        <v>0</v>
      </c>
      <c r="I351" s="6">
        <f t="shared" si="188"/>
        <v>2387000000</v>
      </c>
      <c r="J351" s="6">
        <f t="shared" si="188"/>
        <v>2588191000</v>
      </c>
      <c r="K351" s="6">
        <f t="shared" si="188"/>
        <v>201191000</v>
      </c>
    </row>
    <row r="352" spans="1:12" hidden="1" x14ac:dyDescent="0.25">
      <c r="B352" s="1" t="str">
        <f t="shared" si="170"/>
        <v>b</v>
      </c>
      <c r="C352" s="11" t="s">
        <v>103</v>
      </c>
      <c r="D352" s="10" t="s">
        <v>17</v>
      </c>
      <c r="E352" s="9">
        <f t="shared" si="185"/>
        <v>0</v>
      </c>
      <c r="F352" s="9">
        <f t="shared" si="185"/>
        <v>0</v>
      </c>
      <c r="G352" s="9">
        <f t="shared" ref="G352:K352" si="189">G366+G380+G394+G604</f>
        <v>0</v>
      </c>
      <c r="H352" s="9">
        <f t="shared" si="189"/>
        <v>0</v>
      </c>
      <c r="I352" s="9">
        <f t="shared" si="189"/>
        <v>0</v>
      </c>
      <c r="J352" s="9">
        <f t="shared" si="189"/>
        <v>0</v>
      </c>
      <c r="K352" s="9">
        <f t="shared" si="189"/>
        <v>0</v>
      </c>
      <c r="L352" s="38"/>
    </row>
    <row r="353" spans="1:12" x14ac:dyDescent="0.25">
      <c r="B353" s="1" t="str">
        <f t="shared" si="170"/>
        <v>a</v>
      </c>
      <c r="C353" s="11" t="s">
        <v>103</v>
      </c>
      <c r="D353" s="10" t="s">
        <v>16</v>
      </c>
      <c r="E353" s="9">
        <f t="shared" si="185"/>
        <v>3713048.88</v>
      </c>
      <c r="F353" s="9">
        <f t="shared" si="185"/>
        <v>4960000</v>
      </c>
      <c r="G353" s="9">
        <f t="shared" ref="G353:K353" si="190">G367+G381+G395+G605</f>
        <v>5010000</v>
      </c>
      <c r="H353" s="9">
        <f t="shared" si="190"/>
        <v>0</v>
      </c>
      <c r="I353" s="9">
        <f t="shared" si="190"/>
        <v>4960000</v>
      </c>
      <c r="J353" s="9">
        <f t="shared" si="190"/>
        <v>5000000</v>
      </c>
      <c r="K353" s="9">
        <f t="shared" si="190"/>
        <v>40000</v>
      </c>
    </row>
    <row r="354" spans="1:12" hidden="1" x14ac:dyDescent="0.25">
      <c r="B354" s="1" t="str">
        <f t="shared" si="170"/>
        <v>b</v>
      </c>
      <c r="C354" s="11" t="s">
        <v>103</v>
      </c>
      <c r="D354" s="10" t="s">
        <v>15</v>
      </c>
      <c r="E354" s="9">
        <f t="shared" si="185"/>
        <v>0</v>
      </c>
      <c r="F354" s="9">
        <f t="shared" si="185"/>
        <v>0</v>
      </c>
      <c r="G354" s="9">
        <f t="shared" ref="G354:K354" si="191">G368+G382+G396+G606</f>
        <v>0</v>
      </c>
      <c r="H354" s="9">
        <f t="shared" si="191"/>
        <v>0</v>
      </c>
      <c r="I354" s="9">
        <f t="shared" si="191"/>
        <v>0</v>
      </c>
      <c r="J354" s="9">
        <f t="shared" si="191"/>
        <v>0</v>
      </c>
      <c r="K354" s="9">
        <f t="shared" si="191"/>
        <v>0</v>
      </c>
      <c r="L354" s="38"/>
    </row>
    <row r="355" spans="1:12" hidden="1" x14ac:dyDescent="0.25">
      <c r="B355" s="1" t="str">
        <f t="shared" si="170"/>
        <v>b</v>
      </c>
      <c r="C355" s="11" t="s">
        <v>103</v>
      </c>
      <c r="D355" s="10" t="s">
        <v>14</v>
      </c>
      <c r="E355" s="9">
        <f t="shared" si="185"/>
        <v>0</v>
      </c>
      <c r="F355" s="9">
        <f t="shared" si="185"/>
        <v>0</v>
      </c>
      <c r="G355" s="9">
        <f t="shared" ref="G355:K355" si="192">G369+G383+G397+G607</f>
        <v>0</v>
      </c>
      <c r="H355" s="9">
        <f t="shared" si="192"/>
        <v>0</v>
      </c>
      <c r="I355" s="9">
        <f t="shared" si="192"/>
        <v>0</v>
      </c>
      <c r="J355" s="9">
        <f t="shared" si="192"/>
        <v>0</v>
      </c>
      <c r="K355" s="9">
        <f t="shared" si="192"/>
        <v>0</v>
      </c>
      <c r="L355" s="38"/>
    </row>
    <row r="356" spans="1:12" hidden="1" x14ac:dyDescent="0.25">
      <c r="B356" s="1" t="str">
        <f t="shared" si="170"/>
        <v>b</v>
      </c>
      <c r="C356" s="11" t="s">
        <v>103</v>
      </c>
      <c r="D356" s="10" t="s">
        <v>13</v>
      </c>
      <c r="E356" s="9">
        <f t="shared" si="185"/>
        <v>0</v>
      </c>
      <c r="F356" s="9">
        <f t="shared" si="185"/>
        <v>0</v>
      </c>
      <c r="G356" s="9">
        <f t="shared" ref="G356:K356" si="193">G370+G384+G398+G608</f>
        <v>0</v>
      </c>
      <c r="H356" s="9">
        <f t="shared" si="193"/>
        <v>0</v>
      </c>
      <c r="I356" s="9">
        <f t="shared" si="193"/>
        <v>0</v>
      </c>
      <c r="J356" s="9">
        <f t="shared" si="193"/>
        <v>0</v>
      </c>
      <c r="K356" s="9">
        <f t="shared" si="193"/>
        <v>0</v>
      </c>
      <c r="L356" s="38"/>
    </row>
    <row r="357" spans="1:12" x14ac:dyDescent="0.25">
      <c r="B357" s="1" t="str">
        <f t="shared" si="170"/>
        <v>a</v>
      </c>
      <c r="C357" s="11" t="s">
        <v>103</v>
      </c>
      <c r="D357" s="10" t="s">
        <v>12</v>
      </c>
      <c r="E357" s="9">
        <f t="shared" si="185"/>
        <v>2028598889.5699999</v>
      </c>
      <c r="F357" s="9">
        <f t="shared" si="185"/>
        <v>2265790000</v>
      </c>
      <c r="G357" s="9">
        <f t="shared" ref="G357:K357" si="194">G371+G385+G399+G609</f>
        <v>2264686977</v>
      </c>
      <c r="H357" s="9">
        <f t="shared" si="194"/>
        <v>0</v>
      </c>
      <c r="I357" s="9">
        <f t="shared" si="194"/>
        <v>2379790000</v>
      </c>
      <c r="J357" s="9">
        <f t="shared" si="194"/>
        <v>2580841000</v>
      </c>
      <c r="K357" s="9">
        <f t="shared" si="194"/>
        <v>201051000</v>
      </c>
    </row>
    <row r="358" spans="1:12" x14ac:dyDescent="0.25">
      <c r="B358" s="1" t="str">
        <f t="shared" si="170"/>
        <v>a</v>
      </c>
      <c r="C358" s="11" t="s">
        <v>103</v>
      </c>
      <c r="D358" s="10" t="s">
        <v>11</v>
      </c>
      <c r="E358" s="9">
        <f t="shared" si="185"/>
        <v>1644772.7000000002</v>
      </c>
      <c r="F358" s="9">
        <f t="shared" si="185"/>
        <v>2250000</v>
      </c>
      <c r="G358" s="9">
        <f t="shared" ref="G358:K358" si="195">G372+G386+G400+G610</f>
        <v>3254136</v>
      </c>
      <c r="H358" s="9">
        <f t="shared" si="195"/>
        <v>0</v>
      </c>
      <c r="I358" s="9">
        <f t="shared" si="195"/>
        <v>2250000</v>
      </c>
      <c r="J358" s="9">
        <f t="shared" si="195"/>
        <v>2350000</v>
      </c>
      <c r="K358" s="9">
        <f t="shared" si="195"/>
        <v>100000</v>
      </c>
    </row>
    <row r="359" spans="1:12" hidden="1" x14ac:dyDescent="0.25">
      <c r="B359" s="1" t="str">
        <f t="shared" si="170"/>
        <v>b</v>
      </c>
      <c r="C359" s="8" t="s">
        <v>103</v>
      </c>
      <c r="D359" s="7" t="s">
        <v>10</v>
      </c>
      <c r="E359" s="6">
        <f t="shared" si="185"/>
        <v>0</v>
      </c>
      <c r="F359" s="6">
        <f t="shared" si="185"/>
        <v>0</v>
      </c>
      <c r="G359" s="6">
        <f t="shared" ref="G359:K359" si="196">G373+G387+G401+G611</f>
        <v>0</v>
      </c>
      <c r="H359" s="6">
        <f t="shared" si="196"/>
        <v>0</v>
      </c>
      <c r="I359" s="6">
        <f t="shared" si="196"/>
        <v>0</v>
      </c>
      <c r="J359" s="6">
        <f t="shared" si="196"/>
        <v>0</v>
      </c>
      <c r="K359" s="6">
        <f t="shared" si="196"/>
        <v>0</v>
      </c>
      <c r="L359" s="38"/>
    </row>
    <row r="360" spans="1:12" hidden="1" x14ac:dyDescent="0.25">
      <c r="B360" s="1" t="str">
        <f t="shared" si="170"/>
        <v>b</v>
      </c>
      <c r="C360" s="8" t="s">
        <v>103</v>
      </c>
      <c r="D360" s="7" t="s">
        <v>9</v>
      </c>
      <c r="E360" s="6">
        <f t="shared" si="185"/>
        <v>0</v>
      </c>
      <c r="F360" s="6">
        <f t="shared" si="185"/>
        <v>0</v>
      </c>
      <c r="G360" s="6">
        <f t="shared" ref="G360:K360" si="197">G374+G388+G402+G612</f>
        <v>0</v>
      </c>
      <c r="H360" s="6">
        <f t="shared" si="197"/>
        <v>0</v>
      </c>
      <c r="I360" s="6">
        <f t="shared" si="197"/>
        <v>0</v>
      </c>
      <c r="J360" s="6">
        <f t="shared" si="197"/>
        <v>0</v>
      </c>
      <c r="K360" s="6">
        <f t="shared" si="197"/>
        <v>0</v>
      </c>
      <c r="L360" s="38"/>
    </row>
    <row r="361" spans="1:12" ht="15.75" thickBot="1" x14ac:dyDescent="0.3">
      <c r="B361" s="1" t="str">
        <f t="shared" si="170"/>
        <v>a</v>
      </c>
      <c r="C361" s="5" t="s">
        <v>103</v>
      </c>
      <c r="D361" s="4" t="s">
        <v>8</v>
      </c>
      <c r="E361" s="3">
        <f t="shared" si="185"/>
        <v>5691.22</v>
      </c>
      <c r="F361" s="3">
        <f t="shared" si="185"/>
        <v>0</v>
      </c>
      <c r="G361" s="3">
        <f t="shared" ref="G361:K361" si="198">G375+G389+G403+G613</f>
        <v>48887</v>
      </c>
      <c r="H361" s="3">
        <f t="shared" si="198"/>
        <v>0</v>
      </c>
      <c r="I361" s="3">
        <f t="shared" si="198"/>
        <v>0</v>
      </c>
      <c r="J361" s="3">
        <f t="shared" si="198"/>
        <v>0</v>
      </c>
      <c r="K361" s="3">
        <f t="shared" si="198"/>
        <v>0</v>
      </c>
    </row>
    <row r="362" spans="1:12" ht="409.6" thickTop="1" thickBot="1" x14ac:dyDescent="0.3">
      <c r="A362" s="1" t="s">
        <v>200</v>
      </c>
      <c r="B362" s="1" t="str">
        <f t="shared" si="170"/>
        <v>a</v>
      </c>
      <c r="C362" s="14" t="s">
        <v>101</v>
      </c>
      <c r="D362" s="2" t="s">
        <v>158</v>
      </c>
      <c r="E362" s="16">
        <f>E365+E373+E374+E375</f>
        <v>1398989608.27</v>
      </c>
      <c r="F362" s="16">
        <f>F365+F373+F374+F375</f>
        <v>1570000000</v>
      </c>
      <c r="G362" s="16">
        <f t="shared" ref="G362:J362" si="199">G365+G373+G374+G375</f>
        <v>1570000000</v>
      </c>
      <c r="H362" s="16">
        <f t="shared" si="199"/>
        <v>0</v>
      </c>
      <c r="I362" s="16">
        <f t="shared" si="199"/>
        <v>1615000000</v>
      </c>
      <c r="J362" s="51">
        <f t="shared" si="199"/>
        <v>1773428000</v>
      </c>
      <c r="K362" s="42">
        <f>J362-I362</f>
        <v>158428000</v>
      </c>
      <c r="L362" s="1" t="s">
        <v>243</v>
      </c>
    </row>
    <row r="363" spans="1:12" ht="30.75" hidden="1" thickTop="1" x14ac:dyDescent="0.25">
      <c r="B363" s="1" t="str">
        <f t="shared" ref="B363:B364" si="200">IF(OR(E363&lt;&gt;0,F363&lt;&gt;0,G363&lt;&gt;0,H363&lt;&gt;0,I363&lt;&gt;0,J363&lt;&gt;0,K363&lt;&gt;0),"a","b")</f>
        <v>b</v>
      </c>
      <c r="C363" s="28"/>
      <c r="D363" s="29" t="s">
        <v>20</v>
      </c>
      <c r="E363" s="31"/>
      <c r="F363" s="31"/>
      <c r="G363" s="31"/>
      <c r="H363" s="31"/>
      <c r="I363" s="31"/>
      <c r="J363" s="31"/>
      <c r="K363" s="31">
        <f t="shared" ref="K363:K375" si="201">J363-I363</f>
        <v>0</v>
      </c>
      <c r="L363" s="38"/>
    </row>
    <row r="364" spans="1:12" ht="15.75" hidden="1" thickTop="1" x14ac:dyDescent="0.25">
      <c r="B364" s="1" t="str">
        <f t="shared" si="200"/>
        <v>b</v>
      </c>
      <c r="C364" s="28"/>
      <c r="D364" s="29" t="s">
        <v>19</v>
      </c>
      <c r="E364" s="31"/>
      <c r="F364" s="31"/>
      <c r="G364" s="31"/>
      <c r="H364" s="31"/>
      <c r="I364" s="31"/>
      <c r="J364" s="31"/>
      <c r="K364" s="31">
        <f t="shared" si="201"/>
        <v>0</v>
      </c>
      <c r="L364" s="38"/>
    </row>
    <row r="365" spans="1:12" ht="15.75" thickTop="1" x14ac:dyDescent="0.25">
      <c r="B365" s="1" t="str">
        <f t="shared" si="170"/>
        <v>a</v>
      </c>
      <c r="C365" s="8" t="s">
        <v>103</v>
      </c>
      <c r="D365" s="7" t="s">
        <v>18</v>
      </c>
      <c r="E365" s="6">
        <f>SUM(E366:E372)</f>
        <v>1398984552.05</v>
      </c>
      <c r="F365" s="6">
        <f>SUM(F366:F372)</f>
        <v>1570000000</v>
      </c>
      <c r="G365" s="6">
        <f t="shared" ref="G365:J365" si="202">SUM(G366:G372)</f>
        <v>1569998950</v>
      </c>
      <c r="H365" s="6">
        <f t="shared" si="202"/>
        <v>0</v>
      </c>
      <c r="I365" s="6">
        <f t="shared" si="202"/>
        <v>1615000000</v>
      </c>
      <c r="J365" s="6">
        <f t="shared" si="202"/>
        <v>1773428000</v>
      </c>
      <c r="K365" s="6">
        <f t="shared" si="201"/>
        <v>158428000</v>
      </c>
    </row>
    <row r="366" spans="1:12" hidden="1" x14ac:dyDescent="0.25">
      <c r="B366" s="1" t="str">
        <f t="shared" si="170"/>
        <v>b</v>
      </c>
      <c r="C366" s="11" t="s">
        <v>103</v>
      </c>
      <c r="D366" s="10" t="s">
        <v>17</v>
      </c>
      <c r="E366" s="9">
        <v>0</v>
      </c>
      <c r="F366" s="9">
        <v>0</v>
      </c>
      <c r="G366" s="9">
        <v>0</v>
      </c>
      <c r="H366" s="9"/>
      <c r="I366" s="9"/>
      <c r="J366" s="9"/>
      <c r="K366" s="9">
        <f t="shared" si="201"/>
        <v>0</v>
      </c>
      <c r="L366" s="38"/>
    </row>
    <row r="367" spans="1:12" hidden="1" x14ac:dyDescent="0.25">
      <c r="B367" s="1" t="str">
        <f t="shared" si="170"/>
        <v>b</v>
      </c>
      <c r="C367" s="11" t="s">
        <v>103</v>
      </c>
      <c r="D367" s="10" t="s">
        <v>16</v>
      </c>
      <c r="E367" s="9">
        <v>0</v>
      </c>
      <c r="F367" s="9">
        <v>0</v>
      </c>
      <c r="G367" s="9">
        <v>0</v>
      </c>
      <c r="H367" s="9"/>
      <c r="I367" s="9"/>
      <c r="J367" s="9"/>
      <c r="K367" s="9">
        <f t="shared" si="201"/>
        <v>0</v>
      </c>
      <c r="L367" s="38"/>
    </row>
    <row r="368" spans="1:12" hidden="1" x14ac:dyDescent="0.25">
      <c r="B368" s="1" t="str">
        <f t="shared" si="170"/>
        <v>b</v>
      </c>
      <c r="C368" s="11" t="s">
        <v>103</v>
      </c>
      <c r="D368" s="10" t="s">
        <v>15</v>
      </c>
      <c r="E368" s="9">
        <v>0</v>
      </c>
      <c r="F368" s="9">
        <v>0</v>
      </c>
      <c r="G368" s="9">
        <v>0</v>
      </c>
      <c r="H368" s="9"/>
      <c r="I368" s="9"/>
      <c r="J368" s="9"/>
      <c r="K368" s="9">
        <f t="shared" si="201"/>
        <v>0</v>
      </c>
      <c r="L368" s="38"/>
    </row>
    <row r="369" spans="1:12" hidden="1" x14ac:dyDescent="0.25">
      <c r="B369" s="1" t="str">
        <f t="shared" si="170"/>
        <v>b</v>
      </c>
      <c r="C369" s="11" t="s">
        <v>103</v>
      </c>
      <c r="D369" s="10" t="s">
        <v>14</v>
      </c>
      <c r="E369" s="9">
        <v>0</v>
      </c>
      <c r="F369" s="9">
        <v>0</v>
      </c>
      <c r="G369" s="9">
        <v>0</v>
      </c>
      <c r="H369" s="9"/>
      <c r="I369" s="9"/>
      <c r="J369" s="9"/>
      <c r="K369" s="9">
        <f t="shared" si="201"/>
        <v>0</v>
      </c>
      <c r="L369" s="38"/>
    </row>
    <row r="370" spans="1:12" hidden="1" x14ac:dyDescent="0.25">
      <c r="B370" s="1" t="str">
        <f t="shared" si="170"/>
        <v>b</v>
      </c>
      <c r="C370" s="11" t="s">
        <v>103</v>
      </c>
      <c r="D370" s="10" t="s">
        <v>13</v>
      </c>
      <c r="E370" s="9">
        <v>0</v>
      </c>
      <c r="F370" s="9">
        <v>0</v>
      </c>
      <c r="G370" s="9">
        <v>0</v>
      </c>
      <c r="H370" s="9"/>
      <c r="I370" s="9"/>
      <c r="J370" s="9"/>
      <c r="K370" s="9">
        <f t="shared" si="201"/>
        <v>0</v>
      </c>
      <c r="L370" s="38"/>
    </row>
    <row r="371" spans="1:12" x14ac:dyDescent="0.25">
      <c r="B371" s="1" t="str">
        <f t="shared" si="170"/>
        <v>a</v>
      </c>
      <c r="C371" s="11" t="s">
        <v>103</v>
      </c>
      <c r="D371" s="10" t="s">
        <v>12</v>
      </c>
      <c r="E371" s="9">
        <v>1398957033.45</v>
      </c>
      <c r="F371" s="9">
        <v>1570000000</v>
      </c>
      <c r="G371" s="9">
        <v>1569998950</v>
      </c>
      <c r="H371" s="9"/>
      <c r="I371" s="9">
        <v>1615000000</v>
      </c>
      <c r="J371" s="9">
        <f>1840000000-66572000</f>
        <v>1773428000</v>
      </c>
      <c r="K371" s="39">
        <f t="shared" si="201"/>
        <v>158428000</v>
      </c>
    </row>
    <row r="372" spans="1:12" x14ac:dyDescent="0.25">
      <c r="B372" s="1" t="str">
        <f t="shared" si="170"/>
        <v>a</v>
      </c>
      <c r="C372" s="11" t="s">
        <v>103</v>
      </c>
      <c r="D372" s="10" t="s">
        <v>11</v>
      </c>
      <c r="E372" s="9">
        <v>27518.6</v>
      </c>
      <c r="F372" s="9">
        <v>0</v>
      </c>
      <c r="G372" s="9">
        <v>0</v>
      </c>
      <c r="H372" s="9"/>
      <c r="I372" s="9"/>
      <c r="J372" s="9"/>
      <c r="K372" s="9">
        <f t="shared" si="201"/>
        <v>0</v>
      </c>
    </row>
    <row r="373" spans="1:12" hidden="1" x14ac:dyDescent="0.25">
      <c r="B373" s="1" t="str">
        <f t="shared" si="170"/>
        <v>b</v>
      </c>
      <c r="C373" s="8" t="s">
        <v>103</v>
      </c>
      <c r="D373" s="7" t="s">
        <v>10</v>
      </c>
      <c r="E373" s="6">
        <v>0</v>
      </c>
      <c r="F373" s="6">
        <v>0</v>
      </c>
      <c r="G373" s="6">
        <v>0</v>
      </c>
      <c r="H373" s="6">
        <v>0</v>
      </c>
      <c r="I373" s="6">
        <v>0</v>
      </c>
      <c r="J373" s="6">
        <v>0</v>
      </c>
      <c r="K373" s="6">
        <f t="shared" si="201"/>
        <v>0</v>
      </c>
      <c r="L373" s="38"/>
    </row>
    <row r="374" spans="1:12" hidden="1" x14ac:dyDescent="0.25">
      <c r="B374" s="1" t="str">
        <f t="shared" si="170"/>
        <v>b</v>
      </c>
      <c r="C374" s="8" t="s">
        <v>103</v>
      </c>
      <c r="D374" s="7" t="s">
        <v>9</v>
      </c>
      <c r="E374" s="6">
        <v>0</v>
      </c>
      <c r="F374" s="6">
        <v>0</v>
      </c>
      <c r="G374" s="6">
        <v>0</v>
      </c>
      <c r="H374" s="6">
        <v>0</v>
      </c>
      <c r="I374" s="6">
        <v>0</v>
      </c>
      <c r="J374" s="6">
        <v>0</v>
      </c>
      <c r="K374" s="6">
        <f t="shared" si="201"/>
        <v>0</v>
      </c>
      <c r="L374" s="38"/>
    </row>
    <row r="375" spans="1:12" ht="15.75" thickBot="1" x14ac:dyDescent="0.3">
      <c r="B375" s="1" t="str">
        <f t="shared" si="170"/>
        <v>a</v>
      </c>
      <c r="C375" s="5" t="s">
        <v>103</v>
      </c>
      <c r="D375" s="4" t="s">
        <v>8</v>
      </c>
      <c r="E375" s="3">
        <v>5056.22</v>
      </c>
      <c r="F375" s="3">
        <v>0</v>
      </c>
      <c r="G375" s="3">
        <v>1050</v>
      </c>
      <c r="H375" s="3">
        <v>0</v>
      </c>
      <c r="I375" s="3">
        <v>0</v>
      </c>
      <c r="J375" s="3">
        <v>0</v>
      </c>
      <c r="K375" s="3">
        <f t="shared" si="201"/>
        <v>0</v>
      </c>
    </row>
    <row r="376" spans="1:12" ht="409.6" thickTop="1" thickBot="1" x14ac:dyDescent="0.3">
      <c r="A376" s="1" t="s">
        <v>200</v>
      </c>
      <c r="B376" s="1" t="str">
        <f t="shared" si="170"/>
        <v>a</v>
      </c>
      <c r="C376" s="14" t="s">
        <v>100</v>
      </c>
      <c r="D376" s="2" t="s">
        <v>159</v>
      </c>
      <c r="E376" s="16">
        <f>E379+E387+E388+E389</f>
        <v>615024903.38999999</v>
      </c>
      <c r="F376" s="16">
        <f>F379+F387+F388+F389</f>
        <v>680000000</v>
      </c>
      <c r="G376" s="16">
        <f t="shared" ref="G376:J376" si="203">G379+G387+G388+G389</f>
        <v>680000000</v>
      </c>
      <c r="H376" s="16">
        <f t="shared" si="203"/>
        <v>0</v>
      </c>
      <c r="I376" s="16">
        <f t="shared" si="203"/>
        <v>688723000</v>
      </c>
      <c r="J376" s="16">
        <f t="shared" si="203"/>
        <v>688723000</v>
      </c>
      <c r="K376" s="42">
        <f>J376-I376</f>
        <v>0</v>
      </c>
      <c r="L376" s="1" t="s">
        <v>231</v>
      </c>
    </row>
    <row r="377" spans="1:12" ht="30.75" hidden="1" thickTop="1" x14ac:dyDescent="0.25">
      <c r="B377" s="1" t="str">
        <f t="shared" si="170"/>
        <v>b</v>
      </c>
      <c r="C377" s="28"/>
      <c r="D377" s="29" t="s">
        <v>20</v>
      </c>
      <c r="E377" s="31"/>
      <c r="F377" s="31"/>
      <c r="G377" s="31"/>
      <c r="H377" s="31"/>
      <c r="I377" s="31"/>
      <c r="J377" s="31"/>
      <c r="K377" s="31">
        <f t="shared" ref="K377:K440" si="204">J377-I377</f>
        <v>0</v>
      </c>
      <c r="L377" s="38"/>
    </row>
    <row r="378" spans="1:12" ht="30.75" thickTop="1" x14ac:dyDescent="0.25">
      <c r="B378" s="1" t="str">
        <f t="shared" si="170"/>
        <v>a</v>
      </c>
      <c r="C378" s="28"/>
      <c r="D378" s="29" t="s">
        <v>19</v>
      </c>
      <c r="E378" s="31">
        <v>484</v>
      </c>
      <c r="F378" s="31">
        <v>484</v>
      </c>
      <c r="G378" s="31">
        <v>484</v>
      </c>
      <c r="H378" s="31"/>
      <c r="I378" s="31">
        <v>484</v>
      </c>
      <c r="J378" s="31">
        <v>484</v>
      </c>
      <c r="K378" s="31">
        <f t="shared" si="204"/>
        <v>0</v>
      </c>
    </row>
    <row r="379" spans="1:12" x14ac:dyDescent="0.25">
      <c r="B379" s="1" t="str">
        <f t="shared" si="170"/>
        <v>a</v>
      </c>
      <c r="C379" s="8" t="s">
        <v>103</v>
      </c>
      <c r="D379" s="7" t="s">
        <v>18</v>
      </c>
      <c r="E379" s="6">
        <f>SUM(E380:E386)</f>
        <v>615024268.38999999</v>
      </c>
      <c r="F379" s="6">
        <f>SUM(F380:F386)</f>
        <v>680000000</v>
      </c>
      <c r="G379" s="6">
        <f t="shared" ref="G379:J379" si="205">SUM(G380:G386)</f>
        <v>679952163</v>
      </c>
      <c r="H379" s="6">
        <f t="shared" si="205"/>
        <v>0</v>
      </c>
      <c r="I379" s="6">
        <f t="shared" si="205"/>
        <v>688723000</v>
      </c>
      <c r="J379" s="6">
        <f t="shared" si="205"/>
        <v>688723000</v>
      </c>
      <c r="K379" s="6">
        <f t="shared" si="204"/>
        <v>0</v>
      </c>
    </row>
    <row r="380" spans="1:12" hidden="1" x14ac:dyDescent="0.25">
      <c r="B380" s="1" t="str">
        <f t="shared" si="170"/>
        <v>b</v>
      </c>
      <c r="C380" s="11" t="s">
        <v>103</v>
      </c>
      <c r="D380" s="10" t="s">
        <v>17</v>
      </c>
      <c r="E380" s="9">
        <v>0</v>
      </c>
      <c r="F380" s="9">
        <v>0</v>
      </c>
      <c r="G380" s="9">
        <v>0</v>
      </c>
      <c r="H380" s="9"/>
      <c r="I380" s="9"/>
      <c r="J380" s="9"/>
      <c r="K380" s="9">
        <f t="shared" si="204"/>
        <v>0</v>
      </c>
      <c r="L380" s="38"/>
    </row>
    <row r="381" spans="1:12" x14ac:dyDescent="0.25">
      <c r="B381" s="1" t="str">
        <f t="shared" si="170"/>
        <v>a</v>
      </c>
      <c r="C381" s="11" t="s">
        <v>103</v>
      </c>
      <c r="D381" s="10" t="s">
        <v>16</v>
      </c>
      <c r="E381" s="9">
        <v>3186303.88</v>
      </c>
      <c r="F381" s="9">
        <v>4200000</v>
      </c>
      <c r="G381" s="9">
        <v>4200000</v>
      </c>
      <c r="H381" s="9"/>
      <c r="I381" s="9">
        <v>4200000</v>
      </c>
      <c r="J381" s="39">
        <v>4200000</v>
      </c>
      <c r="K381" s="39">
        <f t="shared" si="204"/>
        <v>0</v>
      </c>
    </row>
    <row r="382" spans="1:12" hidden="1" x14ac:dyDescent="0.25">
      <c r="B382" s="1" t="str">
        <f t="shared" si="170"/>
        <v>b</v>
      </c>
      <c r="C382" s="11" t="s">
        <v>103</v>
      </c>
      <c r="D382" s="10" t="s">
        <v>15</v>
      </c>
      <c r="E382" s="9">
        <v>0</v>
      </c>
      <c r="F382" s="9">
        <v>0</v>
      </c>
      <c r="G382" s="9">
        <v>0</v>
      </c>
      <c r="H382" s="9"/>
      <c r="I382" s="9"/>
      <c r="J382" s="9"/>
      <c r="K382" s="9">
        <f t="shared" si="204"/>
        <v>0</v>
      </c>
      <c r="L382" s="38"/>
    </row>
    <row r="383" spans="1:12" hidden="1" x14ac:dyDescent="0.25">
      <c r="B383" s="1" t="str">
        <f t="shared" si="170"/>
        <v>b</v>
      </c>
      <c r="C383" s="11" t="s">
        <v>103</v>
      </c>
      <c r="D383" s="10" t="s">
        <v>14</v>
      </c>
      <c r="E383" s="9">
        <v>0</v>
      </c>
      <c r="F383" s="9">
        <v>0</v>
      </c>
      <c r="G383" s="9">
        <v>0</v>
      </c>
      <c r="H383" s="9"/>
      <c r="I383" s="9"/>
      <c r="J383" s="9"/>
      <c r="K383" s="9">
        <f t="shared" si="204"/>
        <v>0</v>
      </c>
      <c r="L383" s="38"/>
    </row>
    <row r="384" spans="1:12" hidden="1" x14ac:dyDescent="0.25">
      <c r="B384" s="1" t="str">
        <f t="shared" si="170"/>
        <v>b</v>
      </c>
      <c r="C384" s="11" t="s">
        <v>103</v>
      </c>
      <c r="D384" s="10" t="s">
        <v>13</v>
      </c>
      <c r="E384" s="9">
        <v>0</v>
      </c>
      <c r="F384" s="9">
        <v>0</v>
      </c>
      <c r="G384" s="9">
        <v>0</v>
      </c>
      <c r="H384" s="9"/>
      <c r="I384" s="9"/>
      <c r="J384" s="9"/>
      <c r="K384" s="9">
        <f t="shared" si="204"/>
        <v>0</v>
      </c>
      <c r="L384" s="38"/>
    </row>
    <row r="385" spans="1:12" x14ac:dyDescent="0.25">
      <c r="B385" s="1" t="str">
        <f t="shared" si="170"/>
        <v>a</v>
      </c>
      <c r="C385" s="11" t="s">
        <v>103</v>
      </c>
      <c r="D385" s="10" t="s">
        <v>12</v>
      </c>
      <c r="E385" s="9">
        <v>611837374.50999999</v>
      </c>
      <c r="F385" s="9">
        <v>675800000</v>
      </c>
      <c r="G385" s="9">
        <v>675749427</v>
      </c>
      <c r="H385" s="9"/>
      <c r="I385" s="9">
        <f>698400000-4200000-9677000</f>
        <v>684523000</v>
      </c>
      <c r="J385" s="9">
        <f>698400000-4200000-9677000</f>
        <v>684523000</v>
      </c>
      <c r="K385" s="39">
        <f t="shared" si="204"/>
        <v>0</v>
      </c>
    </row>
    <row r="386" spans="1:12" x14ac:dyDescent="0.25">
      <c r="B386" s="1" t="str">
        <f t="shared" si="170"/>
        <v>a</v>
      </c>
      <c r="C386" s="11" t="s">
        <v>103</v>
      </c>
      <c r="D386" s="10" t="s">
        <v>11</v>
      </c>
      <c r="E386" s="9">
        <v>590</v>
      </c>
      <c r="F386" s="9">
        <v>0</v>
      </c>
      <c r="G386" s="9">
        <v>2736</v>
      </c>
      <c r="H386" s="9"/>
      <c r="I386" s="9"/>
      <c r="J386" s="9"/>
      <c r="K386" s="9">
        <f t="shared" si="204"/>
        <v>0</v>
      </c>
    </row>
    <row r="387" spans="1:12" hidden="1" x14ac:dyDescent="0.25">
      <c r="B387" s="1" t="str">
        <f t="shared" si="170"/>
        <v>b</v>
      </c>
      <c r="C387" s="8" t="s">
        <v>103</v>
      </c>
      <c r="D387" s="7" t="s">
        <v>10</v>
      </c>
      <c r="E387" s="6">
        <v>0</v>
      </c>
      <c r="F387" s="6">
        <v>0</v>
      </c>
      <c r="G387" s="6">
        <v>0</v>
      </c>
      <c r="H387" s="6">
        <v>0</v>
      </c>
      <c r="I387" s="6">
        <v>0</v>
      </c>
      <c r="J387" s="6">
        <v>0</v>
      </c>
      <c r="K387" s="6">
        <f t="shared" si="204"/>
        <v>0</v>
      </c>
      <c r="L387" s="38"/>
    </row>
    <row r="388" spans="1:12" hidden="1" x14ac:dyDescent="0.25">
      <c r="B388" s="1" t="str">
        <f t="shared" si="170"/>
        <v>b</v>
      </c>
      <c r="C388" s="8" t="s">
        <v>103</v>
      </c>
      <c r="D388" s="7" t="s">
        <v>9</v>
      </c>
      <c r="E388" s="6">
        <v>0</v>
      </c>
      <c r="F388" s="6">
        <v>0</v>
      </c>
      <c r="G388" s="6">
        <v>0</v>
      </c>
      <c r="H388" s="6">
        <v>0</v>
      </c>
      <c r="I388" s="6">
        <v>0</v>
      </c>
      <c r="J388" s="6">
        <v>0</v>
      </c>
      <c r="K388" s="6">
        <f t="shared" si="204"/>
        <v>0</v>
      </c>
      <c r="L388" s="38"/>
    </row>
    <row r="389" spans="1:12" ht="15.75" thickBot="1" x14ac:dyDescent="0.3">
      <c r="B389" s="1" t="str">
        <f t="shared" si="170"/>
        <v>a</v>
      </c>
      <c r="C389" s="5" t="s">
        <v>103</v>
      </c>
      <c r="D389" s="4" t="s">
        <v>8</v>
      </c>
      <c r="E389" s="3">
        <v>635</v>
      </c>
      <c r="F389" s="3">
        <v>0</v>
      </c>
      <c r="G389" s="3">
        <v>47837</v>
      </c>
      <c r="H389" s="3">
        <v>0</v>
      </c>
      <c r="I389" s="3">
        <v>0</v>
      </c>
      <c r="J389" s="3">
        <v>0</v>
      </c>
      <c r="K389" s="3">
        <f t="shared" si="204"/>
        <v>0</v>
      </c>
    </row>
    <row r="390" spans="1:12" ht="31.5" thickTop="1" thickBot="1" x14ac:dyDescent="0.3">
      <c r="A390" s="1" t="s">
        <v>200</v>
      </c>
      <c r="B390" s="1" t="str">
        <f t="shared" si="170"/>
        <v>a</v>
      </c>
      <c r="C390" s="14" t="s">
        <v>99</v>
      </c>
      <c r="D390" s="2" t="s">
        <v>98</v>
      </c>
      <c r="E390" s="16">
        <f>E404+E418+E432+E446+E460+E474+E488+E502+E516+E530+E544+E558+E572+E586</f>
        <v>19947890.710000001</v>
      </c>
      <c r="F390" s="16">
        <f>F404+F418+F432+F446+F460+F474+F488+F502+F516+F530+F544+F558+F572+F586</f>
        <v>23000000</v>
      </c>
      <c r="G390" s="16">
        <f t="shared" ref="G390:J390" si="206">G404+G418+G432+G446+G460+G474+G488+G502+G516+G530+G544+G558+G572+G586</f>
        <v>23000000</v>
      </c>
      <c r="H390" s="16">
        <f t="shared" si="206"/>
        <v>0</v>
      </c>
      <c r="I390" s="16">
        <f t="shared" si="206"/>
        <v>23000000</v>
      </c>
      <c r="J390" s="16">
        <f t="shared" si="206"/>
        <v>26040000</v>
      </c>
      <c r="K390" s="42">
        <f t="shared" si="204"/>
        <v>3040000</v>
      </c>
    </row>
    <row r="391" spans="1:12" ht="30.75" hidden="1" thickTop="1" x14ac:dyDescent="0.25">
      <c r="B391" s="1" t="str">
        <f t="shared" ref="B391:B392" si="207">IF(OR(E391&lt;&gt;0,F391&lt;&gt;0,G391&lt;&gt;0,H391&lt;&gt;0,I391&lt;&gt;0,J391&lt;&gt;0,K391&lt;&gt;0),"a","b")</f>
        <v>b</v>
      </c>
      <c r="C391" s="28"/>
      <c r="D391" s="29" t="s">
        <v>20</v>
      </c>
      <c r="E391" s="31">
        <f t="shared" ref="E391:F403" si="208">E405+E419+E433+E447+E461+E475+E489+E503+E517+E531+E545+E559+E573+E587</f>
        <v>0</v>
      </c>
      <c r="F391" s="31">
        <f t="shared" si="208"/>
        <v>0</v>
      </c>
      <c r="G391" s="31">
        <f t="shared" ref="G391:J391" si="209">G405+G419+G433+G447+G461+G475+G489+G503+G517+G531+G545+G559+G573+G587</f>
        <v>0</v>
      </c>
      <c r="H391" s="31">
        <f t="shared" si="209"/>
        <v>0</v>
      </c>
      <c r="I391" s="31">
        <f t="shared" si="209"/>
        <v>0</v>
      </c>
      <c r="J391" s="31">
        <f t="shared" si="209"/>
        <v>0</v>
      </c>
      <c r="K391" s="31">
        <f t="shared" si="204"/>
        <v>0</v>
      </c>
      <c r="L391" s="38"/>
    </row>
    <row r="392" spans="1:12" ht="15.75" hidden="1" thickTop="1" x14ac:dyDescent="0.25">
      <c r="B392" s="1" t="str">
        <f t="shared" si="207"/>
        <v>b</v>
      </c>
      <c r="C392" s="28"/>
      <c r="D392" s="29" t="s">
        <v>19</v>
      </c>
      <c r="E392" s="31">
        <f t="shared" si="208"/>
        <v>0</v>
      </c>
      <c r="F392" s="31">
        <f t="shared" si="208"/>
        <v>0</v>
      </c>
      <c r="G392" s="31">
        <f t="shared" ref="G392:J392" si="210">G406+G420+G434+G448+G462+G476+G490+G504+G518+G532+G546+G560+G574+G588</f>
        <v>0</v>
      </c>
      <c r="H392" s="31">
        <f t="shared" si="210"/>
        <v>0</v>
      </c>
      <c r="I392" s="31">
        <f t="shared" si="210"/>
        <v>0</v>
      </c>
      <c r="J392" s="31">
        <f t="shared" si="210"/>
        <v>0</v>
      </c>
      <c r="K392" s="31">
        <f t="shared" si="204"/>
        <v>0</v>
      </c>
      <c r="L392" s="38"/>
    </row>
    <row r="393" spans="1:12" ht="15.75" thickTop="1" x14ac:dyDescent="0.25">
      <c r="B393" s="1" t="str">
        <f t="shared" si="170"/>
        <v>a</v>
      </c>
      <c r="C393" s="8" t="s">
        <v>103</v>
      </c>
      <c r="D393" s="7" t="s">
        <v>18</v>
      </c>
      <c r="E393" s="6">
        <f t="shared" si="208"/>
        <v>19947890.710000001</v>
      </c>
      <c r="F393" s="6">
        <f t="shared" si="208"/>
        <v>23000000</v>
      </c>
      <c r="G393" s="6">
        <f t="shared" ref="G393:J393" si="211">G407+G421+G435+G449+G463+G477+G491+G505+G519+G533+G547+G561+G575+G589</f>
        <v>23000000</v>
      </c>
      <c r="H393" s="6">
        <f t="shared" si="211"/>
        <v>0</v>
      </c>
      <c r="I393" s="6">
        <f t="shared" si="211"/>
        <v>23000000</v>
      </c>
      <c r="J393" s="6">
        <f t="shared" si="211"/>
        <v>26040000</v>
      </c>
      <c r="K393" s="6">
        <f t="shared" si="204"/>
        <v>3040000</v>
      </c>
    </row>
    <row r="394" spans="1:12" hidden="1" x14ac:dyDescent="0.25">
      <c r="B394" s="1" t="str">
        <f t="shared" si="170"/>
        <v>b</v>
      </c>
      <c r="C394" s="11" t="s">
        <v>103</v>
      </c>
      <c r="D394" s="10" t="s">
        <v>17</v>
      </c>
      <c r="E394" s="9">
        <f t="shared" si="208"/>
        <v>0</v>
      </c>
      <c r="F394" s="9">
        <f t="shared" si="208"/>
        <v>0</v>
      </c>
      <c r="G394" s="9">
        <f t="shared" ref="G394:J394" si="212">G408+G422+G436+G450+G464+G478+G492+G506+G520+G534+G548+G562+G576+G590</f>
        <v>0</v>
      </c>
      <c r="H394" s="9">
        <f t="shared" si="212"/>
        <v>0</v>
      </c>
      <c r="I394" s="9">
        <f t="shared" si="212"/>
        <v>0</v>
      </c>
      <c r="J394" s="9">
        <f t="shared" si="212"/>
        <v>0</v>
      </c>
      <c r="K394" s="9">
        <f t="shared" si="204"/>
        <v>0</v>
      </c>
      <c r="L394" s="38"/>
    </row>
    <row r="395" spans="1:12" x14ac:dyDescent="0.25">
      <c r="B395" s="1" t="str">
        <f t="shared" si="170"/>
        <v>a</v>
      </c>
      <c r="C395" s="11" t="s">
        <v>103</v>
      </c>
      <c r="D395" s="10" t="s">
        <v>16</v>
      </c>
      <c r="E395" s="9">
        <f t="shared" si="208"/>
        <v>526745</v>
      </c>
      <c r="F395" s="9">
        <f t="shared" si="208"/>
        <v>760000</v>
      </c>
      <c r="G395" s="9">
        <f t="shared" ref="G395:J395" si="213">G409+G423+G437+G451+G465+G479+G493+G507+G521+G535+G549+G563+G577+G591</f>
        <v>810000</v>
      </c>
      <c r="H395" s="9">
        <f t="shared" si="213"/>
        <v>0</v>
      </c>
      <c r="I395" s="9">
        <f t="shared" si="213"/>
        <v>760000</v>
      </c>
      <c r="J395" s="9">
        <f t="shared" si="213"/>
        <v>800000</v>
      </c>
      <c r="K395" s="9">
        <f t="shared" si="204"/>
        <v>40000</v>
      </c>
    </row>
    <row r="396" spans="1:12" hidden="1" x14ac:dyDescent="0.25">
      <c r="B396" s="1" t="str">
        <f t="shared" si="170"/>
        <v>b</v>
      </c>
      <c r="C396" s="11" t="s">
        <v>103</v>
      </c>
      <c r="D396" s="10" t="s">
        <v>15</v>
      </c>
      <c r="E396" s="9">
        <f t="shared" si="208"/>
        <v>0</v>
      </c>
      <c r="F396" s="9">
        <f t="shared" si="208"/>
        <v>0</v>
      </c>
      <c r="G396" s="9">
        <f t="shared" ref="G396:J396" si="214">G410+G424+G438+G452+G466+G480+G494+G508+G522+G536+G550+G564+G578+G592</f>
        <v>0</v>
      </c>
      <c r="H396" s="9">
        <f t="shared" si="214"/>
        <v>0</v>
      </c>
      <c r="I396" s="9">
        <f t="shared" si="214"/>
        <v>0</v>
      </c>
      <c r="J396" s="9">
        <f t="shared" si="214"/>
        <v>0</v>
      </c>
      <c r="K396" s="9">
        <f t="shared" si="204"/>
        <v>0</v>
      </c>
      <c r="L396" s="38"/>
    </row>
    <row r="397" spans="1:12" hidden="1" x14ac:dyDescent="0.25">
      <c r="B397" s="1" t="str">
        <f t="shared" si="170"/>
        <v>b</v>
      </c>
      <c r="C397" s="11" t="s">
        <v>103</v>
      </c>
      <c r="D397" s="10" t="s">
        <v>14</v>
      </c>
      <c r="E397" s="9">
        <f t="shared" si="208"/>
        <v>0</v>
      </c>
      <c r="F397" s="9">
        <f t="shared" si="208"/>
        <v>0</v>
      </c>
      <c r="G397" s="9">
        <f t="shared" ref="G397:J397" si="215">G411+G425+G439+G453+G467+G481+G495+G509+G523+G537+G551+G565+G579+G593</f>
        <v>0</v>
      </c>
      <c r="H397" s="9">
        <f t="shared" si="215"/>
        <v>0</v>
      </c>
      <c r="I397" s="9">
        <f t="shared" si="215"/>
        <v>0</v>
      </c>
      <c r="J397" s="9">
        <f t="shared" si="215"/>
        <v>0</v>
      </c>
      <c r="K397" s="9">
        <f t="shared" si="204"/>
        <v>0</v>
      </c>
      <c r="L397" s="38"/>
    </row>
    <row r="398" spans="1:12" hidden="1" x14ac:dyDescent="0.25">
      <c r="B398" s="1" t="str">
        <f t="shared" si="170"/>
        <v>b</v>
      </c>
      <c r="C398" s="11" t="s">
        <v>103</v>
      </c>
      <c r="D398" s="10" t="s">
        <v>13</v>
      </c>
      <c r="E398" s="9">
        <f t="shared" si="208"/>
        <v>0</v>
      </c>
      <c r="F398" s="9">
        <f t="shared" si="208"/>
        <v>0</v>
      </c>
      <c r="G398" s="9">
        <f t="shared" ref="G398:J398" si="216">G412+G426+G440+G454+G468+G482+G496+G510+G524+G538+G552+G566+G580+G594</f>
        <v>0</v>
      </c>
      <c r="H398" s="9">
        <f t="shared" si="216"/>
        <v>0</v>
      </c>
      <c r="I398" s="9">
        <f t="shared" si="216"/>
        <v>0</v>
      </c>
      <c r="J398" s="9">
        <f t="shared" si="216"/>
        <v>0</v>
      </c>
      <c r="K398" s="9">
        <f t="shared" si="204"/>
        <v>0</v>
      </c>
      <c r="L398" s="38"/>
    </row>
    <row r="399" spans="1:12" x14ac:dyDescent="0.25">
      <c r="B399" s="1" t="str">
        <f t="shared" si="170"/>
        <v>a</v>
      </c>
      <c r="C399" s="11" t="s">
        <v>103</v>
      </c>
      <c r="D399" s="10" t="s">
        <v>12</v>
      </c>
      <c r="E399" s="9">
        <f t="shared" si="208"/>
        <v>17804481.610000003</v>
      </c>
      <c r="F399" s="9">
        <f t="shared" si="208"/>
        <v>19990000</v>
      </c>
      <c r="G399" s="9">
        <f t="shared" ref="G399:J399" si="217">G413+G427+G441+G455+G469+G483+G497+G511+G525+G539+G553+G567+G581+G595</f>
        <v>18938600</v>
      </c>
      <c r="H399" s="9">
        <f t="shared" si="217"/>
        <v>0</v>
      </c>
      <c r="I399" s="9">
        <f t="shared" si="217"/>
        <v>19990000</v>
      </c>
      <c r="J399" s="9">
        <f t="shared" si="217"/>
        <v>22890000</v>
      </c>
      <c r="K399" s="9">
        <f t="shared" si="204"/>
        <v>2900000</v>
      </c>
    </row>
    <row r="400" spans="1:12" ht="15.75" thickBot="1" x14ac:dyDescent="0.3">
      <c r="B400" s="1" t="str">
        <f t="shared" si="170"/>
        <v>a</v>
      </c>
      <c r="C400" s="11" t="s">
        <v>103</v>
      </c>
      <c r="D400" s="10" t="s">
        <v>11</v>
      </c>
      <c r="E400" s="9">
        <f t="shared" si="208"/>
        <v>1616664.1</v>
      </c>
      <c r="F400" s="9">
        <f t="shared" si="208"/>
        <v>2250000</v>
      </c>
      <c r="G400" s="9">
        <f t="shared" ref="G400:J400" si="218">G414+G428+G442+G456+G470+G484+G498+G512+G526+G540+G554+G568+G582+G596</f>
        <v>3251400</v>
      </c>
      <c r="H400" s="9">
        <f t="shared" si="218"/>
        <v>0</v>
      </c>
      <c r="I400" s="9">
        <f t="shared" si="218"/>
        <v>2250000</v>
      </c>
      <c r="J400" s="9">
        <f t="shared" si="218"/>
        <v>2350000</v>
      </c>
      <c r="K400" s="9">
        <f t="shared" si="204"/>
        <v>100000</v>
      </c>
    </row>
    <row r="401" spans="2:12" ht="15.75" hidden="1" thickBot="1" x14ac:dyDescent="0.3">
      <c r="B401" s="1" t="str">
        <f t="shared" si="170"/>
        <v>b</v>
      </c>
      <c r="C401" s="8" t="s">
        <v>103</v>
      </c>
      <c r="D401" s="7" t="s">
        <v>10</v>
      </c>
      <c r="E401" s="6">
        <f t="shared" si="208"/>
        <v>0</v>
      </c>
      <c r="F401" s="6">
        <f t="shared" si="208"/>
        <v>0</v>
      </c>
      <c r="G401" s="6">
        <f t="shared" ref="G401:J401" si="219">G415+G429+G443+G457+G471+G485+G499+G513+G527+G541+G555+G569+G583+G597</f>
        <v>0</v>
      </c>
      <c r="H401" s="6">
        <f t="shared" si="219"/>
        <v>0</v>
      </c>
      <c r="I401" s="6">
        <f t="shared" si="219"/>
        <v>0</v>
      </c>
      <c r="J401" s="6">
        <f t="shared" si="219"/>
        <v>0</v>
      </c>
      <c r="K401" s="6">
        <f t="shared" si="204"/>
        <v>0</v>
      </c>
      <c r="L401" s="38"/>
    </row>
    <row r="402" spans="2:12" ht="15.75" hidden="1" thickBot="1" x14ac:dyDescent="0.3">
      <c r="B402" s="1" t="str">
        <f t="shared" si="170"/>
        <v>b</v>
      </c>
      <c r="C402" s="8" t="s">
        <v>103</v>
      </c>
      <c r="D402" s="7" t="s">
        <v>9</v>
      </c>
      <c r="E402" s="6">
        <f t="shared" si="208"/>
        <v>0</v>
      </c>
      <c r="F402" s="6">
        <f t="shared" si="208"/>
        <v>0</v>
      </c>
      <c r="G402" s="6">
        <f t="shared" ref="G402:J402" si="220">G416+G430+G444+G458+G472+G486+G500+G514+G528+G542+G556+G570+G584+G598</f>
        <v>0</v>
      </c>
      <c r="H402" s="6">
        <f t="shared" si="220"/>
        <v>0</v>
      </c>
      <c r="I402" s="6">
        <f t="shared" si="220"/>
        <v>0</v>
      </c>
      <c r="J402" s="6">
        <f t="shared" si="220"/>
        <v>0</v>
      </c>
      <c r="K402" s="6">
        <f t="shared" si="204"/>
        <v>0</v>
      </c>
      <c r="L402" s="38"/>
    </row>
    <row r="403" spans="2:12" ht="15.75" hidden="1" thickBot="1" x14ac:dyDescent="0.3">
      <c r="B403" s="1" t="str">
        <f t="shared" si="170"/>
        <v>b</v>
      </c>
      <c r="C403" s="5" t="s">
        <v>103</v>
      </c>
      <c r="D403" s="4" t="s">
        <v>8</v>
      </c>
      <c r="E403" s="3">
        <f t="shared" si="208"/>
        <v>0</v>
      </c>
      <c r="F403" s="3">
        <f t="shared" si="208"/>
        <v>0</v>
      </c>
      <c r="G403" s="3">
        <f t="shared" ref="G403:J403" si="221">G417+G431+G445+G459+G473+G487+G501+G515+G529+G543+G557+G571+G585+G599</f>
        <v>0</v>
      </c>
      <c r="H403" s="3">
        <f t="shared" si="221"/>
        <v>0</v>
      </c>
      <c r="I403" s="3">
        <f t="shared" si="221"/>
        <v>0</v>
      </c>
      <c r="J403" s="3">
        <f t="shared" si="221"/>
        <v>0</v>
      </c>
      <c r="K403" s="3">
        <f t="shared" si="204"/>
        <v>0</v>
      </c>
      <c r="L403" s="38"/>
    </row>
    <row r="404" spans="2:12" ht="76.5" thickTop="1" thickBot="1" x14ac:dyDescent="0.3">
      <c r="B404" s="1" t="str">
        <f t="shared" si="170"/>
        <v>a</v>
      </c>
      <c r="C404" s="14" t="s">
        <v>97</v>
      </c>
      <c r="D404" s="2" t="s">
        <v>73</v>
      </c>
      <c r="E404" s="16">
        <f t="shared" ref="E404:F404" si="222">E407+E415+E416+E417</f>
        <v>1767192.66</v>
      </c>
      <c r="F404" s="16">
        <f t="shared" si="222"/>
        <v>2500000</v>
      </c>
      <c r="G404" s="16">
        <f t="shared" ref="G404:J404" si="223">G407+G415+G416+G417</f>
        <v>1664000</v>
      </c>
      <c r="H404" s="16">
        <f t="shared" si="223"/>
        <v>0</v>
      </c>
      <c r="I404" s="16">
        <f t="shared" si="223"/>
        <v>2500000</v>
      </c>
      <c r="J404" s="16">
        <f t="shared" si="223"/>
        <v>2761000</v>
      </c>
      <c r="K404" s="42">
        <f t="shared" si="204"/>
        <v>261000</v>
      </c>
      <c r="L404" s="1" t="s">
        <v>217</v>
      </c>
    </row>
    <row r="405" spans="2:12" ht="30.75" hidden="1" thickTop="1" x14ac:dyDescent="0.25">
      <c r="B405" s="1" t="str">
        <f t="shared" si="170"/>
        <v>b</v>
      </c>
      <c r="C405" s="28"/>
      <c r="D405" s="29" t="s">
        <v>20</v>
      </c>
      <c r="E405" s="31"/>
      <c r="F405" s="31"/>
      <c r="G405" s="31"/>
      <c r="H405" s="31"/>
      <c r="I405" s="31"/>
      <c r="J405" s="31"/>
      <c r="K405" s="31">
        <f t="shared" si="204"/>
        <v>0</v>
      </c>
      <c r="L405" s="38"/>
    </row>
    <row r="406" spans="2:12" ht="15.75" hidden="1" thickTop="1" x14ac:dyDescent="0.25">
      <c r="B406" s="1" t="str">
        <f t="shared" si="170"/>
        <v>b</v>
      </c>
      <c r="C406" s="28"/>
      <c r="D406" s="29" t="s">
        <v>19</v>
      </c>
      <c r="E406" s="31"/>
      <c r="F406" s="31"/>
      <c r="G406" s="31"/>
      <c r="H406" s="31"/>
      <c r="I406" s="31"/>
      <c r="J406" s="31"/>
      <c r="K406" s="31">
        <f t="shared" si="204"/>
        <v>0</v>
      </c>
      <c r="L406" s="38"/>
    </row>
    <row r="407" spans="2:12" ht="15.75" thickTop="1" x14ac:dyDescent="0.25">
      <c r="B407" s="1" t="str">
        <f t="shared" si="170"/>
        <v>a</v>
      </c>
      <c r="C407" s="8" t="s">
        <v>103</v>
      </c>
      <c r="D407" s="7" t="s">
        <v>18</v>
      </c>
      <c r="E407" s="6">
        <f t="shared" ref="E407:F407" si="224">SUM(E408:E414)</f>
        <v>1767192.66</v>
      </c>
      <c r="F407" s="6">
        <f t="shared" si="224"/>
        <v>2500000</v>
      </c>
      <c r="G407" s="6">
        <f t="shared" ref="G407" si="225">SUM(G408:G414)</f>
        <v>1664000</v>
      </c>
      <c r="H407" s="6">
        <f t="shared" ref="H407" si="226">SUM(H408:H414)</f>
        <v>0</v>
      </c>
      <c r="I407" s="6">
        <f t="shared" ref="I407" si="227">SUM(I408:I414)</f>
        <v>2500000</v>
      </c>
      <c r="J407" s="6">
        <f t="shared" ref="J407" si="228">SUM(J408:J414)</f>
        <v>2761000</v>
      </c>
      <c r="K407" s="6">
        <f t="shared" si="204"/>
        <v>261000</v>
      </c>
    </row>
    <row r="408" spans="2:12" hidden="1" x14ac:dyDescent="0.25">
      <c r="B408" s="1" t="str">
        <f t="shared" si="170"/>
        <v>b</v>
      </c>
      <c r="C408" s="11" t="s">
        <v>103</v>
      </c>
      <c r="D408" s="10" t="s">
        <v>17</v>
      </c>
      <c r="E408" s="9">
        <v>0</v>
      </c>
      <c r="F408" s="9">
        <v>0</v>
      </c>
      <c r="G408" s="9">
        <v>0</v>
      </c>
      <c r="H408" s="9"/>
      <c r="I408" s="9"/>
      <c r="J408" s="9"/>
      <c r="K408" s="9">
        <f t="shared" si="204"/>
        <v>0</v>
      </c>
      <c r="L408" s="38"/>
    </row>
    <row r="409" spans="2:12" hidden="1" x14ac:dyDescent="0.25">
      <c r="B409" s="1" t="str">
        <f t="shared" si="170"/>
        <v>b</v>
      </c>
      <c r="C409" s="11" t="s">
        <v>103</v>
      </c>
      <c r="D409" s="10" t="s">
        <v>16</v>
      </c>
      <c r="E409" s="9">
        <v>0</v>
      </c>
      <c r="F409" s="9">
        <v>0</v>
      </c>
      <c r="G409" s="9">
        <v>0</v>
      </c>
      <c r="H409" s="9"/>
      <c r="I409" s="9"/>
      <c r="J409" s="9"/>
      <c r="K409" s="9">
        <f t="shared" si="204"/>
        <v>0</v>
      </c>
      <c r="L409" s="38"/>
    </row>
    <row r="410" spans="2:12" hidden="1" x14ac:dyDescent="0.25">
      <c r="B410" s="1" t="str">
        <f t="shared" si="170"/>
        <v>b</v>
      </c>
      <c r="C410" s="11" t="s">
        <v>103</v>
      </c>
      <c r="D410" s="10" t="s">
        <v>15</v>
      </c>
      <c r="E410" s="9">
        <v>0</v>
      </c>
      <c r="F410" s="9">
        <v>0</v>
      </c>
      <c r="G410" s="9">
        <v>0</v>
      </c>
      <c r="H410" s="9"/>
      <c r="I410" s="9"/>
      <c r="J410" s="9"/>
      <c r="K410" s="9">
        <f t="shared" si="204"/>
        <v>0</v>
      </c>
      <c r="L410" s="38"/>
    </row>
    <row r="411" spans="2:12" hidden="1" x14ac:dyDescent="0.25">
      <c r="B411" s="1" t="str">
        <f t="shared" ref="B411:B484" si="229">IF(OR(E411&lt;&gt;0,F411&lt;&gt;0,G411&lt;&gt;0,H411&lt;&gt;0,I411&lt;&gt;0,J411&lt;&gt;0,K411&lt;&gt;0),"a","b")</f>
        <v>b</v>
      </c>
      <c r="C411" s="11" t="s">
        <v>103</v>
      </c>
      <c r="D411" s="10" t="s">
        <v>14</v>
      </c>
      <c r="E411" s="9">
        <v>0</v>
      </c>
      <c r="F411" s="9">
        <v>0</v>
      </c>
      <c r="G411" s="9">
        <v>0</v>
      </c>
      <c r="H411" s="9"/>
      <c r="I411" s="9"/>
      <c r="J411" s="9"/>
      <c r="K411" s="9">
        <f t="shared" si="204"/>
        <v>0</v>
      </c>
      <c r="L411" s="38"/>
    </row>
    <row r="412" spans="2:12" hidden="1" x14ac:dyDescent="0.25">
      <c r="B412" s="1" t="str">
        <f t="shared" si="229"/>
        <v>b</v>
      </c>
      <c r="C412" s="11" t="s">
        <v>103</v>
      </c>
      <c r="D412" s="10" t="s">
        <v>13</v>
      </c>
      <c r="E412" s="9">
        <v>0</v>
      </c>
      <c r="F412" s="9">
        <v>0</v>
      </c>
      <c r="G412" s="9">
        <v>0</v>
      </c>
      <c r="H412" s="9"/>
      <c r="I412" s="9"/>
      <c r="J412" s="9"/>
      <c r="K412" s="9">
        <f t="shared" si="204"/>
        <v>0</v>
      </c>
      <c r="L412" s="38"/>
    </row>
    <row r="413" spans="2:12" ht="15.75" thickBot="1" x14ac:dyDescent="0.3">
      <c r="B413" s="1" t="str">
        <f t="shared" si="229"/>
        <v>a</v>
      </c>
      <c r="C413" s="11" t="s">
        <v>103</v>
      </c>
      <c r="D413" s="10" t="s">
        <v>12</v>
      </c>
      <c r="E413" s="9">
        <f>1543782.66+223410</f>
        <v>1767192.66</v>
      </c>
      <c r="F413" s="9">
        <v>2500000</v>
      </c>
      <c r="G413" s="9">
        <v>1664000</v>
      </c>
      <c r="H413" s="9"/>
      <c r="I413" s="9">
        <v>2500000</v>
      </c>
      <c r="J413" s="9">
        <v>2761000</v>
      </c>
      <c r="K413" s="39">
        <f t="shared" si="204"/>
        <v>261000</v>
      </c>
    </row>
    <row r="414" spans="2:12" ht="15.75" hidden="1" thickBot="1" x14ac:dyDescent="0.3">
      <c r="B414" s="1" t="str">
        <f t="shared" si="229"/>
        <v>b</v>
      </c>
      <c r="C414" s="11" t="s">
        <v>103</v>
      </c>
      <c r="D414" s="10" t="s">
        <v>11</v>
      </c>
      <c r="E414" s="9">
        <v>0</v>
      </c>
      <c r="F414" s="9">
        <v>0</v>
      </c>
      <c r="G414" s="9">
        <v>0</v>
      </c>
      <c r="H414" s="9"/>
      <c r="I414" s="9"/>
      <c r="J414" s="9"/>
      <c r="K414" s="9">
        <f t="shared" si="204"/>
        <v>0</v>
      </c>
      <c r="L414" s="38"/>
    </row>
    <row r="415" spans="2:12" ht="15.75" hidden="1" thickBot="1" x14ac:dyDescent="0.3">
      <c r="B415" s="1" t="str">
        <f t="shared" si="229"/>
        <v>b</v>
      </c>
      <c r="C415" s="8" t="s">
        <v>103</v>
      </c>
      <c r="D415" s="7" t="s">
        <v>10</v>
      </c>
      <c r="E415" s="6">
        <v>0</v>
      </c>
      <c r="F415" s="6">
        <v>0</v>
      </c>
      <c r="G415" s="6">
        <v>0</v>
      </c>
      <c r="H415" s="6">
        <v>0</v>
      </c>
      <c r="I415" s="6">
        <v>0</v>
      </c>
      <c r="J415" s="6">
        <v>0</v>
      </c>
      <c r="K415" s="6">
        <f t="shared" si="204"/>
        <v>0</v>
      </c>
      <c r="L415" s="38"/>
    </row>
    <row r="416" spans="2:12" ht="15.75" hidden="1" thickBot="1" x14ac:dyDescent="0.3">
      <c r="B416" s="1" t="str">
        <f t="shared" si="229"/>
        <v>b</v>
      </c>
      <c r="C416" s="8" t="s">
        <v>103</v>
      </c>
      <c r="D416" s="7" t="s">
        <v>9</v>
      </c>
      <c r="E416" s="6">
        <v>0</v>
      </c>
      <c r="F416" s="6">
        <v>0</v>
      </c>
      <c r="G416" s="6">
        <v>0</v>
      </c>
      <c r="H416" s="6">
        <v>0</v>
      </c>
      <c r="I416" s="6">
        <v>0</v>
      </c>
      <c r="J416" s="6">
        <v>0</v>
      </c>
      <c r="K416" s="6">
        <f t="shared" si="204"/>
        <v>0</v>
      </c>
      <c r="L416" s="38"/>
    </row>
    <row r="417" spans="2:12" ht="15.75" hidden="1" thickBot="1" x14ac:dyDescent="0.3">
      <c r="B417" s="1" t="str">
        <f t="shared" si="229"/>
        <v>b</v>
      </c>
      <c r="C417" s="5" t="s">
        <v>103</v>
      </c>
      <c r="D417" s="4" t="s">
        <v>8</v>
      </c>
      <c r="E417" s="3">
        <v>0</v>
      </c>
      <c r="F417" s="3">
        <v>0</v>
      </c>
      <c r="G417" s="3">
        <v>0</v>
      </c>
      <c r="H417" s="3">
        <v>0</v>
      </c>
      <c r="I417" s="3">
        <v>0</v>
      </c>
      <c r="J417" s="3">
        <v>0</v>
      </c>
      <c r="K417" s="3">
        <f t="shared" si="204"/>
        <v>0</v>
      </c>
      <c r="L417" s="38"/>
    </row>
    <row r="418" spans="2:12" ht="46.5" thickTop="1" thickBot="1" x14ac:dyDescent="0.3">
      <c r="B418" s="1" t="str">
        <f t="shared" si="229"/>
        <v>a</v>
      </c>
      <c r="C418" s="14" t="s">
        <v>96</v>
      </c>
      <c r="D418" s="2" t="s">
        <v>85</v>
      </c>
      <c r="E418" s="16">
        <f t="shared" ref="E418:F418" si="230">E421+E429+E430+E431</f>
        <v>741659</v>
      </c>
      <c r="F418" s="16">
        <f t="shared" si="230"/>
        <v>1000000</v>
      </c>
      <c r="G418" s="16">
        <f t="shared" ref="G418:J418" si="231">G421+G429+G430+G431</f>
        <v>900000</v>
      </c>
      <c r="H418" s="16">
        <f t="shared" si="231"/>
        <v>0</v>
      </c>
      <c r="I418" s="16">
        <f t="shared" si="231"/>
        <v>1000000</v>
      </c>
      <c r="J418" s="16">
        <f t="shared" si="231"/>
        <v>1200000</v>
      </c>
      <c r="K418" s="42">
        <f t="shared" si="204"/>
        <v>200000</v>
      </c>
      <c r="L418" s="1" t="s">
        <v>218</v>
      </c>
    </row>
    <row r="419" spans="2:12" ht="30.75" hidden="1" thickTop="1" x14ac:dyDescent="0.25">
      <c r="B419" s="1" t="str">
        <f t="shared" si="229"/>
        <v>b</v>
      </c>
      <c r="C419" s="28"/>
      <c r="D419" s="29" t="s">
        <v>20</v>
      </c>
      <c r="E419" s="31"/>
      <c r="F419" s="31"/>
      <c r="G419" s="31"/>
      <c r="H419" s="31"/>
      <c r="I419" s="31"/>
      <c r="J419" s="31"/>
      <c r="K419" s="31">
        <f t="shared" si="204"/>
        <v>0</v>
      </c>
      <c r="L419" s="38"/>
    </row>
    <row r="420" spans="2:12" ht="15.75" hidden="1" thickTop="1" x14ac:dyDescent="0.25">
      <c r="B420" s="1" t="str">
        <f t="shared" si="229"/>
        <v>b</v>
      </c>
      <c r="C420" s="28"/>
      <c r="D420" s="29" t="s">
        <v>19</v>
      </c>
      <c r="E420" s="31"/>
      <c r="F420" s="31"/>
      <c r="G420" s="31"/>
      <c r="H420" s="31"/>
      <c r="I420" s="31"/>
      <c r="J420" s="31"/>
      <c r="K420" s="31">
        <f t="shared" si="204"/>
        <v>0</v>
      </c>
      <c r="L420" s="38"/>
    </row>
    <row r="421" spans="2:12" ht="15.75" thickTop="1" x14ac:dyDescent="0.25">
      <c r="B421" s="1" t="str">
        <f t="shared" si="229"/>
        <v>a</v>
      </c>
      <c r="C421" s="8" t="s">
        <v>103</v>
      </c>
      <c r="D421" s="7" t="s">
        <v>18</v>
      </c>
      <c r="E421" s="6">
        <f t="shared" ref="E421:F421" si="232">SUM(E422:E428)</f>
        <v>741659</v>
      </c>
      <c r="F421" s="6">
        <f t="shared" si="232"/>
        <v>1000000</v>
      </c>
      <c r="G421" s="6">
        <f t="shared" ref="G421" si="233">SUM(G422:G428)</f>
        <v>900000</v>
      </c>
      <c r="H421" s="6">
        <f t="shared" ref="H421" si="234">SUM(H422:H428)</f>
        <v>0</v>
      </c>
      <c r="I421" s="6">
        <f t="shared" ref="I421" si="235">SUM(I422:I428)</f>
        <v>1000000</v>
      </c>
      <c r="J421" s="6">
        <f t="shared" ref="J421" si="236">SUM(J422:J428)</f>
        <v>1200000</v>
      </c>
      <c r="K421" s="6">
        <f t="shared" si="204"/>
        <v>200000</v>
      </c>
    </row>
    <row r="422" spans="2:12" hidden="1" x14ac:dyDescent="0.25">
      <c r="B422" s="1" t="str">
        <f t="shared" si="229"/>
        <v>b</v>
      </c>
      <c r="C422" s="11" t="s">
        <v>103</v>
      </c>
      <c r="D422" s="10" t="s">
        <v>17</v>
      </c>
      <c r="E422" s="9">
        <v>0</v>
      </c>
      <c r="F422" s="9">
        <v>0</v>
      </c>
      <c r="G422" s="9">
        <v>0</v>
      </c>
      <c r="H422" s="9"/>
      <c r="I422" s="9"/>
      <c r="J422" s="9"/>
      <c r="K422" s="9">
        <f t="shared" si="204"/>
        <v>0</v>
      </c>
      <c r="L422" s="38"/>
    </row>
    <row r="423" spans="2:12" hidden="1" x14ac:dyDescent="0.25">
      <c r="B423" s="1" t="str">
        <f t="shared" si="229"/>
        <v>b</v>
      </c>
      <c r="C423" s="11" t="s">
        <v>103</v>
      </c>
      <c r="D423" s="10" t="s">
        <v>16</v>
      </c>
      <c r="E423" s="9">
        <v>0</v>
      </c>
      <c r="F423" s="9">
        <v>0</v>
      </c>
      <c r="G423" s="9">
        <v>0</v>
      </c>
      <c r="H423" s="9"/>
      <c r="I423" s="9"/>
      <c r="J423" s="9"/>
      <c r="K423" s="9">
        <f t="shared" si="204"/>
        <v>0</v>
      </c>
      <c r="L423" s="38"/>
    </row>
    <row r="424" spans="2:12" hidden="1" x14ac:dyDescent="0.25">
      <c r="B424" s="1" t="str">
        <f t="shared" si="229"/>
        <v>b</v>
      </c>
      <c r="C424" s="11" t="s">
        <v>103</v>
      </c>
      <c r="D424" s="10" t="s">
        <v>15</v>
      </c>
      <c r="E424" s="9">
        <v>0</v>
      </c>
      <c r="F424" s="9">
        <v>0</v>
      </c>
      <c r="G424" s="9">
        <v>0</v>
      </c>
      <c r="H424" s="9"/>
      <c r="I424" s="9"/>
      <c r="J424" s="9"/>
      <c r="K424" s="9">
        <f t="shared" si="204"/>
        <v>0</v>
      </c>
      <c r="L424" s="38" t="s">
        <v>263</v>
      </c>
    </row>
    <row r="425" spans="2:12" hidden="1" x14ac:dyDescent="0.25">
      <c r="B425" s="1" t="str">
        <f t="shared" si="229"/>
        <v>b</v>
      </c>
      <c r="C425" s="11" t="s">
        <v>103</v>
      </c>
      <c r="D425" s="10" t="s">
        <v>14</v>
      </c>
      <c r="E425" s="9">
        <v>0</v>
      </c>
      <c r="F425" s="9">
        <v>0</v>
      </c>
      <c r="G425" s="9">
        <v>0</v>
      </c>
      <c r="H425" s="9"/>
      <c r="I425" s="9"/>
      <c r="J425" s="9"/>
      <c r="K425" s="9">
        <f t="shared" si="204"/>
        <v>0</v>
      </c>
      <c r="L425" s="38"/>
    </row>
    <row r="426" spans="2:12" hidden="1" x14ac:dyDescent="0.25">
      <c r="B426" s="1" t="str">
        <f t="shared" si="229"/>
        <v>b</v>
      </c>
      <c r="C426" s="11" t="s">
        <v>103</v>
      </c>
      <c r="D426" s="10" t="s">
        <v>13</v>
      </c>
      <c r="E426" s="9">
        <v>0</v>
      </c>
      <c r="F426" s="9">
        <v>0</v>
      </c>
      <c r="G426" s="9">
        <v>0</v>
      </c>
      <c r="H426" s="9"/>
      <c r="I426" s="9"/>
      <c r="J426" s="9"/>
      <c r="K426" s="9">
        <f t="shared" si="204"/>
        <v>0</v>
      </c>
      <c r="L426" s="38"/>
    </row>
    <row r="427" spans="2:12" ht="15.75" thickBot="1" x14ac:dyDescent="0.3">
      <c r="B427" s="1" t="str">
        <f t="shared" si="229"/>
        <v>a</v>
      </c>
      <c r="C427" s="11" t="s">
        <v>103</v>
      </c>
      <c r="D427" s="10" t="s">
        <v>12</v>
      </c>
      <c r="E427" s="9">
        <v>741659</v>
      </c>
      <c r="F427" s="9">
        <v>1000000</v>
      </c>
      <c r="G427" s="9">
        <v>900000</v>
      </c>
      <c r="H427" s="9"/>
      <c r="I427" s="9">
        <v>1000000</v>
      </c>
      <c r="J427" s="9">
        <v>1200000</v>
      </c>
      <c r="K427" s="39">
        <f t="shared" si="204"/>
        <v>200000</v>
      </c>
    </row>
    <row r="428" spans="2:12" ht="15.75" hidden="1" thickBot="1" x14ac:dyDescent="0.3">
      <c r="B428" s="1" t="str">
        <f t="shared" si="229"/>
        <v>b</v>
      </c>
      <c r="C428" s="11" t="s">
        <v>103</v>
      </c>
      <c r="D428" s="10" t="s">
        <v>11</v>
      </c>
      <c r="E428" s="9">
        <v>0</v>
      </c>
      <c r="F428" s="9">
        <v>0</v>
      </c>
      <c r="G428" s="9">
        <v>0</v>
      </c>
      <c r="H428" s="9"/>
      <c r="I428" s="9"/>
      <c r="J428" s="9"/>
      <c r="K428" s="9">
        <f t="shared" si="204"/>
        <v>0</v>
      </c>
      <c r="L428" s="38"/>
    </row>
    <row r="429" spans="2:12" ht="15.75" hidden="1" thickBot="1" x14ac:dyDescent="0.3">
      <c r="B429" s="1" t="str">
        <f t="shared" si="229"/>
        <v>b</v>
      </c>
      <c r="C429" s="8" t="s">
        <v>103</v>
      </c>
      <c r="D429" s="7" t="s">
        <v>10</v>
      </c>
      <c r="E429" s="6">
        <v>0</v>
      </c>
      <c r="F429" s="6">
        <v>0</v>
      </c>
      <c r="G429" s="6">
        <v>0</v>
      </c>
      <c r="H429" s="6">
        <v>0</v>
      </c>
      <c r="I429" s="6">
        <v>0</v>
      </c>
      <c r="J429" s="6">
        <v>0</v>
      </c>
      <c r="K429" s="6">
        <f t="shared" si="204"/>
        <v>0</v>
      </c>
      <c r="L429" s="38"/>
    </row>
    <row r="430" spans="2:12" ht="15.75" hidden="1" thickBot="1" x14ac:dyDescent="0.3">
      <c r="B430" s="1" t="str">
        <f t="shared" si="229"/>
        <v>b</v>
      </c>
      <c r="C430" s="8" t="s">
        <v>103</v>
      </c>
      <c r="D430" s="7" t="s">
        <v>9</v>
      </c>
      <c r="E430" s="6">
        <v>0</v>
      </c>
      <c r="F430" s="6">
        <v>0</v>
      </c>
      <c r="G430" s="6">
        <v>0</v>
      </c>
      <c r="H430" s="6">
        <v>0</v>
      </c>
      <c r="I430" s="6">
        <v>0</v>
      </c>
      <c r="J430" s="6">
        <v>0</v>
      </c>
      <c r="K430" s="6">
        <f t="shared" si="204"/>
        <v>0</v>
      </c>
      <c r="L430" s="38"/>
    </row>
    <row r="431" spans="2:12" ht="15.75" hidden="1" thickBot="1" x14ac:dyDescent="0.3">
      <c r="B431" s="1" t="str">
        <f t="shared" si="229"/>
        <v>b</v>
      </c>
      <c r="C431" s="5" t="s">
        <v>103</v>
      </c>
      <c r="D431" s="4" t="s">
        <v>8</v>
      </c>
      <c r="E431" s="3">
        <v>0</v>
      </c>
      <c r="F431" s="3">
        <v>0</v>
      </c>
      <c r="G431" s="3">
        <v>0</v>
      </c>
      <c r="H431" s="3">
        <v>0</v>
      </c>
      <c r="I431" s="3">
        <v>0</v>
      </c>
      <c r="J431" s="3">
        <v>0</v>
      </c>
      <c r="K431" s="3">
        <f t="shared" si="204"/>
        <v>0</v>
      </c>
      <c r="L431" s="38"/>
    </row>
    <row r="432" spans="2:12" ht="46.5" thickTop="1" thickBot="1" x14ac:dyDescent="0.3">
      <c r="B432" s="1" t="str">
        <f t="shared" si="229"/>
        <v>a</v>
      </c>
      <c r="C432" s="14" t="s">
        <v>94</v>
      </c>
      <c r="D432" s="2" t="s">
        <v>89</v>
      </c>
      <c r="E432" s="16">
        <f t="shared" ref="E432:F432" si="237">E435+E443+E444+E445</f>
        <v>1639813</v>
      </c>
      <c r="F432" s="16">
        <f t="shared" si="237"/>
        <v>1700000</v>
      </c>
      <c r="G432" s="16">
        <f t="shared" ref="G432:J432" si="238">G435+G443+G444+G445</f>
        <v>1715000</v>
      </c>
      <c r="H432" s="16">
        <f t="shared" si="238"/>
        <v>0</v>
      </c>
      <c r="I432" s="16">
        <f t="shared" si="238"/>
        <v>1700000</v>
      </c>
      <c r="J432" s="16">
        <f t="shared" si="238"/>
        <v>1800000</v>
      </c>
      <c r="K432" s="42">
        <f t="shared" si="204"/>
        <v>100000</v>
      </c>
      <c r="L432" s="1" t="s">
        <v>219</v>
      </c>
    </row>
    <row r="433" spans="2:12" ht="30.75" hidden="1" thickTop="1" x14ac:dyDescent="0.25">
      <c r="B433" s="1" t="str">
        <f t="shared" ref="B433:B434" si="239">IF(OR(E433&lt;&gt;0,F433&lt;&gt;0,G433&lt;&gt;0,H433&lt;&gt;0,I433&lt;&gt;0,J433&lt;&gt;0,K433&lt;&gt;0),"a","b")</f>
        <v>b</v>
      </c>
      <c r="C433" s="28"/>
      <c r="D433" s="29" t="s">
        <v>20</v>
      </c>
      <c r="E433" s="31"/>
      <c r="F433" s="31"/>
      <c r="G433" s="31"/>
      <c r="H433" s="31"/>
      <c r="I433" s="31"/>
      <c r="J433" s="31"/>
      <c r="K433" s="31">
        <f t="shared" si="204"/>
        <v>0</v>
      </c>
      <c r="L433" s="38"/>
    </row>
    <row r="434" spans="2:12" ht="15.75" hidden="1" thickTop="1" x14ac:dyDescent="0.25">
      <c r="B434" s="1" t="str">
        <f t="shared" si="239"/>
        <v>b</v>
      </c>
      <c r="C434" s="28"/>
      <c r="D434" s="29" t="s">
        <v>19</v>
      </c>
      <c r="E434" s="31"/>
      <c r="F434" s="31"/>
      <c r="G434" s="31"/>
      <c r="H434" s="31"/>
      <c r="I434" s="31"/>
      <c r="J434" s="31"/>
      <c r="K434" s="31">
        <f t="shared" si="204"/>
        <v>0</v>
      </c>
      <c r="L434" s="38"/>
    </row>
    <row r="435" spans="2:12" ht="15.75" thickTop="1" x14ac:dyDescent="0.25">
      <c r="B435" s="1" t="str">
        <f t="shared" si="229"/>
        <v>a</v>
      </c>
      <c r="C435" s="8" t="s">
        <v>103</v>
      </c>
      <c r="D435" s="7" t="s">
        <v>18</v>
      </c>
      <c r="E435" s="6">
        <f t="shared" ref="E435:F435" si="240">SUM(E436:E442)</f>
        <v>1639813</v>
      </c>
      <c r="F435" s="6">
        <f t="shared" si="240"/>
        <v>1700000</v>
      </c>
      <c r="G435" s="6">
        <f t="shared" ref="G435" si="241">SUM(G436:G442)</f>
        <v>1715000</v>
      </c>
      <c r="H435" s="6">
        <f t="shared" ref="H435" si="242">SUM(H436:H442)</f>
        <v>0</v>
      </c>
      <c r="I435" s="6">
        <f t="shared" ref="I435" si="243">SUM(I436:I442)</f>
        <v>1700000</v>
      </c>
      <c r="J435" s="6">
        <f t="shared" ref="J435" si="244">SUM(J436:J442)</f>
        <v>1800000</v>
      </c>
      <c r="K435" s="6">
        <f t="shared" si="204"/>
        <v>100000</v>
      </c>
    </row>
    <row r="436" spans="2:12" hidden="1" x14ac:dyDescent="0.25">
      <c r="B436" s="1" t="str">
        <f t="shared" si="229"/>
        <v>b</v>
      </c>
      <c r="C436" s="11" t="s">
        <v>103</v>
      </c>
      <c r="D436" s="10" t="s">
        <v>17</v>
      </c>
      <c r="E436" s="9">
        <v>0</v>
      </c>
      <c r="F436" s="9">
        <v>0</v>
      </c>
      <c r="G436" s="9">
        <v>0</v>
      </c>
      <c r="H436" s="9"/>
      <c r="I436" s="9"/>
      <c r="J436" s="9"/>
      <c r="K436" s="9">
        <f t="shared" si="204"/>
        <v>0</v>
      </c>
      <c r="L436" s="38"/>
    </row>
    <row r="437" spans="2:12" hidden="1" x14ac:dyDescent="0.25">
      <c r="B437" s="1" t="str">
        <f t="shared" si="229"/>
        <v>b</v>
      </c>
      <c r="C437" s="11" t="s">
        <v>103</v>
      </c>
      <c r="D437" s="10" t="s">
        <v>16</v>
      </c>
      <c r="E437" s="9">
        <v>0</v>
      </c>
      <c r="F437" s="9">
        <v>0</v>
      </c>
      <c r="G437" s="9">
        <v>0</v>
      </c>
      <c r="H437" s="9"/>
      <c r="I437" s="9"/>
      <c r="J437" s="9"/>
      <c r="K437" s="9">
        <f t="shared" si="204"/>
        <v>0</v>
      </c>
      <c r="L437" s="38"/>
    </row>
    <row r="438" spans="2:12" hidden="1" x14ac:dyDescent="0.25">
      <c r="B438" s="1" t="str">
        <f t="shared" si="229"/>
        <v>b</v>
      </c>
      <c r="C438" s="11" t="s">
        <v>103</v>
      </c>
      <c r="D438" s="10" t="s">
        <v>15</v>
      </c>
      <c r="E438" s="9">
        <v>0</v>
      </c>
      <c r="F438" s="9">
        <v>0</v>
      </c>
      <c r="G438" s="9">
        <v>0</v>
      </c>
      <c r="H438" s="9"/>
      <c r="I438" s="9"/>
      <c r="J438" s="9"/>
      <c r="K438" s="9">
        <f t="shared" si="204"/>
        <v>0</v>
      </c>
      <c r="L438" s="38"/>
    </row>
    <row r="439" spans="2:12" hidden="1" x14ac:dyDescent="0.25">
      <c r="B439" s="1" t="str">
        <f t="shared" si="229"/>
        <v>b</v>
      </c>
      <c r="C439" s="11" t="s">
        <v>103</v>
      </c>
      <c r="D439" s="10" t="s">
        <v>14</v>
      </c>
      <c r="E439" s="9">
        <v>0</v>
      </c>
      <c r="F439" s="9">
        <v>0</v>
      </c>
      <c r="G439" s="9">
        <v>0</v>
      </c>
      <c r="H439" s="9"/>
      <c r="I439" s="9"/>
      <c r="J439" s="9"/>
      <c r="K439" s="9">
        <f t="shared" si="204"/>
        <v>0</v>
      </c>
      <c r="L439" s="38"/>
    </row>
    <row r="440" spans="2:12" hidden="1" x14ac:dyDescent="0.25">
      <c r="B440" s="1" t="str">
        <f t="shared" si="229"/>
        <v>b</v>
      </c>
      <c r="C440" s="11" t="s">
        <v>103</v>
      </c>
      <c r="D440" s="10" t="s">
        <v>13</v>
      </c>
      <c r="E440" s="9">
        <v>0</v>
      </c>
      <c r="F440" s="9">
        <v>0</v>
      </c>
      <c r="G440" s="9">
        <v>0</v>
      </c>
      <c r="H440" s="9"/>
      <c r="I440" s="9"/>
      <c r="J440" s="9"/>
      <c r="K440" s="9">
        <f t="shared" si="204"/>
        <v>0</v>
      </c>
      <c r="L440" s="38"/>
    </row>
    <row r="441" spans="2:12" ht="15.75" thickBot="1" x14ac:dyDescent="0.3">
      <c r="B441" s="1" t="str">
        <f t="shared" si="229"/>
        <v>a</v>
      </c>
      <c r="C441" s="11" t="s">
        <v>103</v>
      </c>
      <c r="D441" s="10" t="s">
        <v>12</v>
      </c>
      <c r="E441" s="9">
        <v>1639813</v>
      </c>
      <c r="F441" s="9">
        <v>1700000</v>
      </c>
      <c r="G441" s="9">
        <v>1715000</v>
      </c>
      <c r="H441" s="9"/>
      <c r="I441" s="9">
        <v>1700000</v>
      </c>
      <c r="J441" s="9">
        <v>1800000</v>
      </c>
      <c r="K441" s="39">
        <f t="shared" ref="K441:K504" si="245">J441-I441</f>
        <v>100000</v>
      </c>
    </row>
    <row r="442" spans="2:12" ht="15.75" hidden="1" thickBot="1" x14ac:dyDescent="0.3">
      <c r="B442" s="1" t="str">
        <f t="shared" si="229"/>
        <v>b</v>
      </c>
      <c r="C442" s="11" t="s">
        <v>103</v>
      </c>
      <c r="D442" s="10" t="s">
        <v>11</v>
      </c>
      <c r="E442" s="9">
        <v>0</v>
      </c>
      <c r="F442" s="9">
        <v>0</v>
      </c>
      <c r="G442" s="9">
        <v>0</v>
      </c>
      <c r="H442" s="9"/>
      <c r="I442" s="9"/>
      <c r="J442" s="9"/>
      <c r="K442" s="9">
        <f t="shared" si="245"/>
        <v>0</v>
      </c>
      <c r="L442" s="38"/>
    </row>
    <row r="443" spans="2:12" ht="15.75" hidden="1" thickBot="1" x14ac:dyDescent="0.3">
      <c r="B443" s="1" t="str">
        <f t="shared" si="229"/>
        <v>b</v>
      </c>
      <c r="C443" s="8" t="s">
        <v>103</v>
      </c>
      <c r="D443" s="7" t="s">
        <v>10</v>
      </c>
      <c r="E443" s="6">
        <v>0</v>
      </c>
      <c r="F443" s="6">
        <v>0</v>
      </c>
      <c r="G443" s="6">
        <v>0</v>
      </c>
      <c r="H443" s="6">
        <v>0</v>
      </c>
      <c r="I443" s="6">
        <v>0</v>
      </c>
      <c r="J443" s="6">
        <v>0</v>
      </c>
      <c r="K443" s="6">
        <f t="shared" si="245"/>
        <v>0</v>
      </c>
      <c r="L443" s="38"/>
    </row>
    <row r="444" spans="2:12" ht="15.75" hidden="1" thickBot="1" x14ac:dyDescent="0.3">
      <c r="B444" s="1" t="str">
        <f t="shared" si="229"/>
        <v>b</v>
      </c>
      <c r="C444" s="8" t="s">
        <v>103</v>
      </c>
      <c r="D444" s="7" t="s">
        <v>9</v>
      </c>
      <c r="E444" s="6">
        <v>0</v>
      </c>
      <c r="F444" s="6">
        <v>0</v>
      </c>
      <c r="G444" s="6">
        <v>0</v>
      </c>
      <c r="H444" s="6">
        <v>0</v>
      </c>
      <c r="I444" s="6">
        <v>0</v>
      </c>
      <c r="J444" s="6">
        <v>0</v>
      </c>
      <c r="K444" s="6">
        <f t="shared" si="245"/>
        <v>0</v>
      </c>
      <c r="L444" s="38"/>
    </row>
    <row r="445" spans="2:12" ht="15.75" hidden="1" thickBot="1" x14ac:dyDescent="0.3">
      <c r="B445" s="1" t="str">
        <f t="shared" si="229"/>
        <v>b</v>
      </c>
      <c r="C445" s="5" t="s">
        <v>103</v>
      </c>
      <c r="D445" s="4" t="s">
        <v>8</v>
      </c>
      <c r="E445" s="3">
        <v>0</v>
      </c>
      <c r="F445" s="3">
        <v>0</v>
      </c>
      <c r="G445" s="3">
        <v>0</v>
      </c>
      <c r="H445" s="3">
        <v>0</v>
      </c>
      <c r="I445" s="3">
        <v>0</v>
      </c>
      <c r="J445" s="3">
        <v>0</v>
      </c>
      <c r="K445" s="3">
        <f t="shared" si="245"/>
        <v>0</v>
      </c>
      <c r="L445" s="38"/>
    </row>
    <row r="446" spans="2:12" ht="46.5" thickTop="1" thickBot="1" x14ac:dyDescent="0.3">
      <c r="B446" s="1" t="str">
        <f t="shared" si="229"/>
        <v>a</v>
      </c>
      <c r="C446" s="14" t="s">
        <v>92</v>
      </c>
      <c r="D446" s="2" t="s">
        <v>87</v>
      </c>
      <c r="E446" s="16">
        <f t="shared" ref="E446:F446" si="246">E449+E457+E458+E459</f>
        <v>37013</v>
      </c>
      <c r="F446" s="16">
        <f t="shared" si="246"/>
        <v>40000</v>
      </c>
      <c r="G446" s="16">
        <f t="shared" ref="G446:J446" si="247">G449+G457+G458+G459</f>
        <v>40000</v>
      </c>
      <c r="H446" s="16">
        <f t="shared" si="247"/>
        <v>0</v>
      </c>
      <c r="I446" s="16">
        <f t="shared" si="247"/>
        <v>40000</v>
      </c>
      <c r="J446" s="16">
        <f t="shared" si="247"/>
        <v>40000</v>
      </c>
      <c r="K446" s="42">
        <f t="shared" si="245"/>
        <v>0</v>
      </c>
      <c r="L446" s="1" t="s">
        <v>220</v>
      </c>
    </row>
    <row r="447" spans="2:12" ht="30.75" hidden="1" thickTop="1" x14ac:dyDescent="0.25">
      <c r="B447" s="1" t="str">
        <f t="shared" si="229"/>
        <v>b</v>
      </c>
      <c r="C447" s="28"/>
      <c r="D447" s="29" t="s">
        <v>20</v>
      </c>
      <c r="E447" s="31"/>
      <c r="F447" s="31"/>
      <c r="G447" s="31"/>
      <c r="H447" s="31"/>
      <c r="I447" s="31"/>
      <c r="J447" s="31"/>
      <c r="K447" s="31">
        <f t="shared" si="245"/>
        <v>0</v>
      </c>
      <c r="L447" s="38"/>
    </row>
    <row r="448" spans="2:12" ht="15.75" hidden="1" thickTop="1" x14ac:dyDescent="0.25">
      <c r="B448" s="1" t="str">
        <f t="shared" si="229"/>
        <v>b</v>
      </c>
      <c r="C448" s="28"/>
      <c r="D448" s="29" t="s">
        <v>19</v>
      </c>
      <c r="E448" s="31"/>
      <c r="F448" s="31"/>
      <c r="G448" s="31"/>
      <c r="H448" s="31"/>
      <c r="I448" s="31"/>
      <c r="J448" s="31"/>
      <c r="K448" s="31">
        <f t="shared" si="245"/>
        <v>0</v>
      </c>
      <c r="L448" s="38"/>
    </row>
    <row r="449" spans="2:12" ht="15.75" thickTop="1" x14ac:dyDescent="0.25">
      <c r="B449" s="1" t="str">
        <f t="shared" si="229"/>
        <v>a</v>
      </c>
      <c r="C449" s="8" t="s">
        <v>103</v>
      </c>
      <c r="D449" s="7" t="s">
        <v>18</v>
      </c>
      <c r="E449" s="6">
        <f t="shared" ref="E449:F449" si="248">SUM(E450:E456)</f>
        <v>37013</v>
      </c>
      <c r="F449" s="6">
        <f t="shared" si="248"/>
        <v>40000</v>
      </c>
      <c r="G449" s="6">
        <f t="shared" ref="G449" si="249">SUM(G450:G456)</f>
        <v>40000</v>
      </c>
      <c r="H449" s="6">
        <f t="shared" ref="H449" si="250">SUM(H450:H456)</f>
        <v>0</v>
      </c>
      <c r="I449" s="6">
        <f t="shared" ref="I449" si="251">SUM(I450:I456)</f>
        <v>40000</v>
      </c>
      <c r="J449" s="6">
        <f t="shared" ref="J449" si="252">SUM(J450:J456)</f>
        <v>40000</v>
      </c>
      <c r="K449" s="6">
        <f t="shared" si="245"/>
        <v>0</v>
      </c>
    </row>
    <row r="450" spans="2:12" hidden="1" x14ac:dyDescent="0.25">
      <c r="B450" s="1" t="str">
        <f t="shared" si="229"/>
        <v>b</v>
      </c>
      <c r="C450" s="11" t="s">
        <v>103</v>
      </c>
      <c r="D450" s="10" t="s">
        <v>17</v>
      </c>
      <c r="E450" s="9">
        <v>0</v>
      </c>
      <c r="F450" s="9">
        <v>0</v>
      </c>
      <c r="G450" s="9">
        <v>0</v>
      </c>
      <c r="H450" s="9"/>
      <c r="I450" s="9"/>
      <c r="J450" s="9"/>
      <c r="K450" s="9">
        <f t="shared" si="245"/>
        <v>0</v>
      </c>
      <c r="L450" s="38"/>
    </row>
    <row r="451" spans="2:12" hidden="1" x14ac:dyDescent="0.25">
      <c r="B451" s="1" t="str">
        <f t="shared" si="229"/>
        <v>b</v>
      </c>
      <c r="C451" s="11" t="s">
        <v>103</v>
      </c>
      <c r="D451" s="10" t="s">
        <v>16</v>
      </c>
      <c r="E451" s="9">
        <v>0</v>
      </c>
      <c r="F451" s="9">
        <v>0</v>
      </c>
      <c r="G451" s="9">
        <v>0</v>
      </c>
      <c r="H451" s="9"/>
      <c r="I451" s="9"/>
      <c r="J451" s="9"/>
      <c r="K451" s="9">
        <f t="shared" si="245"/>
        <v>0</v>
      </c>
      <c r="L451" s="38"/>
    </row>
    <row r="452" spans="2:12" hidden="1" x14ac:dyDescent="0.25">
      <c r="B452" s="1" t="str">
        <f t="shared" si="229"/>
        <v>b</v>
      </c>
      <c r="C452" s="11" t="s">
        <v>103</v>
      </c>
      <c r="D452" s="10" t="s">
        <v>15</v>
      </c>
      <c r="E452" s="9">
        <v>0</v>
      </c>
      <c r="F452" s="9">
        <v>0</v>
      </c>
      <c r="G452" s="9">
        <v>0</v>
      </c>
      <c r="H452" s="9"/>
      <c r="I452" s="9"/>
      <c r="J452" s="9"/>
      <c r="K452" s="9">
        <f t="shared" si="245"/>
        <v>0</v>
      </c>
      <c r="L452" s="38"/>
    </row>
    <row r="453" spans="2:12" hidden="1" x14ac:dyDescent="0.25">
      <c r="B453" s="1" t="str">
        <f t="shared" si="229"/>
        <v>b</v>
      </c>
      <c r="C453" s="11" t="s">
        <v>103</v>
      </c>
      <c r="D453" s="10" t="s">
        <v>14</v>
      </c>
      <c r="E453" s="9">
        <v>0</v>
      </c>
      <c r="F453" s="9">
        <v>0</v>
      </c>
      <c r="G453" s="9">
        <v>0</v>
      </c>
      <c r="H453" s="9"/>
      <c r="I453" s="9"/>
      <c r="J453" s="9"/>
      <c r="K453" s="9">
        <f t="shared" si="245"/>
        <v>0</v>
      </c>
      <c r="L453" s="38"/>
    </row>
    <row r="454" spans="2:12" hidden="1" x14ac:dyDescent="0.25">
      <c r="B454" s="1" t="str">
        <f t="shared" si="229"/>
        <v>b</v>
      </c>
      <c r="C454" s="11" t="s">
        <v>103</v>
      </c>
      <c r="D454" s="10" t="s">
        <v>13</v>
      </c>
      <c r="E454" s="9">
        <v>0</v>
      </c>
      <c r="F454" s="9">
        <v>0</v>
      </c>
      <c r="G454" s="9">
        <v>0</v>
      </c>
      <c r="H454" s="9"/>
      <c r="I454" s="9"/>
      <c r="J454" s="9"/>
      <c r="K454" s="9">
        <f t="shared" si="245"/>
        <v>0</v>
      </c>
      <c r="L454" s="38"/>
    </row>
    <row r="455" spans="2:12" ht="15.75" thickBot="1" x14ac:dyDescent="0.3">
      <c r="B455" s="1" t="str">
        <f t="shared" si="229"/>
        <v>a</v>
      </c>
      <c r="C455" s="11" t="s">
        <v>103</v>
      </c>
      <c r="D455" s="10" t="s">
        <v>12</v>
      </c>
      <c r="E455" s="9">
        <v>37013</v>
      </c>
      <c r="F455" s="9">
        <v>40000</v>
      </c>
      <c r="G455" s="9">
        <v>40000</v>
      </c>
      <c r="H455" s="9"/>
      <c r="I455" s="9">
        <v>40000</v>
      </c>
      <c r="J455" s="9">
        <v>40000</v>
      </c>
      <c r="K455" s="39">
        <f t="shared" si="245"/>
        <v>0</v>
      </c>
    </row>
    <row r="456" spans="2:12" ht="15.75" hidden="1" thickBot="1" x14ac:dyDescent="0.3">
      <c r="B456" s="1" t="str">
        <f t="shared" si="229"/>
        <v>b</v>
      </c>
      <c r="C456" s="11" t="s">
        <v>103</v>
      </c>
      <c r="D456" s="10" t="s">
        <v>11</v>
      </c>
      <c r="E456" s="9">
        <v>0</v>
      </c>
      <c r="F456" s="9">
        <v>0</v>
      </c>
      <c r="G456" s="9">
        <v>0</v>
      </c>
      <c r="H456" s="9"/>
      <c r="I456" s="9"/>
      <c r="J456" s="9"/>
      <c r="K456" s="9">
        <f t="shared" si="245"/>
        <v>0</v>
      </c>
      <c r="L456" s="38"/>
    </row>
    <row r="457" spans="2:12" ht="15.75" hidden="1" thickBot="1" x14ac:dyDescent="0.3">
      <c r="B457" s="1" t="str">
        <f t="shared" si="229"/>
        <v>b</v>
      </c>
      <c r="C457" s="8" t="s">
        <v>103</v>
      </c>
      <c r="D457" s="7" t="s">
        <v>10</v>
      </c>
      <c r="E457" s="6">
        <v>0</v>
      </c>
      <c r="F457" s="6">
        <v>0</v>
      </c>
      <c r="G457" s="6">
        <v>0</v>
      </c>
      <c r="H457" s="6">
        <v>0</v>
      </c>
      <c r="I457" s="6">
        <v>0</v>
      </c>
      <c r="J457" s="6">
        <v>0</v>
      </c>
      <c r="K457" s="6">
        <f t="shared" si="245"/>
        <v>0</v>
      </c>
      <c r="L457" s="38"/>
    </row>
    <row r="458" spans="2:12" ht="15.75" hidden="1" thickBot="1" x14ac:dyDescent="0.3">
      <c r="B458" s="1" t="str">
        <f t="shared" si="229"/>
        <v>b</v>
      </c>
      <c r="C458" s="8" t="s">
        <v>103</v>
      </c>
      <c r="D458" s="7" t="s">
        <v>9</v>
      </c>
      <c r="E458" s="6">
        <v>0</v>
      </c>
      <c r="F458" s="6">
        <v>0</v>
      </c>
      <c r="G458" s="6">
        <v>0</v>
      </c>
      <c r="H458" s="6">
        <v>0</v>
      </c>
      <c r="I458" s="6">
        <v>0</v>
      </c>
      <c r="J458" s="6">
        <v>0</v>
      </c>
      <c r="K458" s="6">
        <f t="shared" si="245"/>
        <v>0</v>
      </c>
      <c r="L458" s="38"/>
    </row>
    <row r="459" spans="2:12" ht="15.75" hidden="1" thickBot="1" x14ac:dyDescent="0.3">
      <c r="B459" s="1" t="str">
        <f t="shared" si="229"/>
        <v>b</v>
      </c>
      <c r="C459" s="5" t="s">
        <v>103</v>
      </c>
      <c r="D459" s="4" t="s">
        <v>8</v>
      </c>
      <c r="E459" s="3">
        <v>0</v>
      </c>
      <c r="F459" s="3">
        <v>0</v>
      </c>
      <c r="G459" s="3">
        <v>0</v>
      </c>
      <c r="H459" s="3">
        <v>0</v>
      </c>
      <c r="I459" s="3">
        <v>0</v>
      </c>
      <c r="J459" s="3">
        <v>0</v>
      </c>
      <c r="K459" s="3">
        <f t="shared" si="245"/>
        <v>0</v>
      </c>
      <c r="L459" s="38"/>
    </row>
    <row r="460" spans="2:12" ht="91.5" thickTop="1" thickBot="1" x14ac:dyDescent="0.3">
      <c r="B460" s="1" t="str">
        <f t="shared" si="229"/>
        <v>a</v>
      </c>
      <c r="C460" s="14" t="s">
        <v>90</v>
      </c>
      <c r="D460" s="20" t="s">
        <v>95</v>
      </c>
      <c r="E460" s="16">
        <f t="shared" ref="E460:F460" si="253">E463+E471+E472+E473</f>
        <v>3137342.58</v>
      </c>
      <c r="F460" s="16">
        <f t="shared" si="253"/>
        <v>4500000</v>
      </c>
      <c r="G460" s="16">
        <f t="shared" ref="G460:J460" si="254">G463+G471+G472+G473</f>
        <v>3654000</v>
      </c>
      <c r="H460" s="16">
        <f t="shared" si="254"/>
        <v>0</v>
      </c>
      <c r="I460" s="16">
        <f t="shared" si="254"/>
        <v>4500000</v>
      </c>
      <c r="J460" s="16">
        <f t="shared" si="254"/>
        <v>5000000</v>
      </c>
      <c r="K460" s="42">
        <f t="shared" si="245"/>
        <v>500000</v>
      </c>
      <c r="L460" s="1" t="s">
        <v>221</v>
      </c>
    </row>
    <row r="461" spans="2:12" ht="30.75" hidden="1" thickTop="1" x14ac:dyDescent="0.25">
      <c r="B461" s="1" t="str">
        <f t="shared" ref="B461:B462" si="255">IF(OR(E461&lt;&gt;0,F461&lt;&gt;0,G461&lt;&gt;0,H461&lt;&gt;0,I461&lt;&gt;0,J461&lt;&gt;0,K461&lt;&gt;0),"a","b")</f>
        <v>b</v>
      </c>
      <c r="C461" s="28"/>
      <c r="D461" s="29" t="s">
        <v>20</v>
      </c>
      <c r="E461" s="31"/>
      <c r="F461" s="31"/>
      <c r="G461" s="31"/>
      <c r="H461" s="31"/>
      <c r="I461" s="31"/>
      <c r="J461" s="31"/>
      <c r="K461" s="31">
        <f t="shared" si="245"/>
        <v>0</v>
      </c>
      <c r="L461" s="38"/>
    </row>
    <row r="462" spans="2:12" ht="15.75" hidden="1" thickTop="1" x14ac:dyDescent="0.25">
      <c r="B462" s="1" t="str">
        <f t="shared" si="255"/>
        <v>b</v>
      </c>
      <c r="C462" s="28"/>
      <c r="D462" s="29" t="s">
        <v>19</v>
      </c>
      <c r="E462" s="31"/>
      <c r="F462" s="31"/>
      <c r="G462" s="31"/>
      <c r="H462" s="31"/>
      <c r="I462" s="31"/>
      <c r="J462" s="31"/>
      <c r="K462" s="31">
        <f t="shared" si="245"/>
        <v>0</v>
      </c>
      <c r="L462" s="38"/>
    </row>
    <row r="463" spans="2:12" ht="15.75" thickTop="1" x14ac:dyDescent="0.25">
      <c r="B463" s="1" t="str">
        <f t="shared" si="229"/>
        <v>a</v>
      </c>
      <c r="C463" s="8" t="s">
        <v>103</v>
      </c>
      <c r="D463" s="7" t="s">
        <v>18</v>
      </c>
      <c r="E463" s="6">
        <f t="shared" ref="E463:F463" si="256">SUM(E464:E470)</f>
        <v>3137342.58</v>
      </c>
      <c r="F463" s="6">
        <f t="shared" si="256"/>
        <v>4500000</v>
      </c>
      <c r="G463" s="6">
        <f t="shared" ref="G463" si="257">SUM(G464:G470)</f>
        <v>3654000</v>
      </c>
      <c r="H463" s="6">
        <f t="shared" ref="H463" si="258">SUM(H464:H470)</f>
        <v>0</v>
      </c>
      <c r="I463" s="6">
        <f t="shared" ref="I463" si="259">SUM(I464:I470)</f>
        <v>4500000</v>
      </c>
      <c r="J463" s="6">
        <f t="shared" ref="J463" si="260">SUM(J464:J470)</f>
        <v>5000000</v>
      </c>
      <c r="K463" s="6">
        <f t="shared" si="245"/>
        <v>500000</v>
      </c>
    </row>
    <row r="464" spans="2:12" hidden="1" x14ac:dyDescent="0.25">
      <c r="B464" s="1" t="str">
        <f t="shared" si="229"/>
        <v>b</v>
      </c>
      <c r="C464" s="11" t="s">
        <v>103</v>
      </c>
      <c r="D464" s="10" t="s">
        <v>17</v>
      </c>
      <c r="E464" s="9">
        <v>0</v>
      </c>
      <c r="F464" s="9">
        <v>0</v>
      </c>
      <c r="G464" s="9">
        <v>0</v>
      </c>
      <c r="H464" s="9"/>
      <c r="I464" s="9"/>
      <c r="J464" s="9"/>
      <c r="K464" s="9">
        <f t="shared" si="245"/>
        <v>0</v>
      </c>
      <c r="L464" s="38"/>
    </row>
    <row r="465" spans="2:12" hidden="1" x14ac:dyDescent="0.25">
      <c r="B465" s="1" t="str">
        <f t="shared" si="229"/>
        <v>b</v>
      </c>
      <c r="C465" s="11" t="s">
        <v>103</v>
      </c>
      <c r="D465" s="10" t="s">
        <v>16</v>
      </c>
      <c r="E465" s="9">
        <v>0</v>
      </c>
      <c r="F465" s="9">
        <v>0</v>
      </c>
      <c r="G465" s="9">
        <v>0</v>
      </c>
      <c r="H465" s="9"/>
      <c r="I465" s="9"/>
      <c r="J465" s="9"/>
      <c r="K465" s="9">
        <f t="shared" si="245"/>
        <v>0</v>
      </c>
      <c r="L465" s="38"/>
    </row>
    <row r="466" spans="2:12" hidden="1" x14ac:dyDescent="0.25">
      <c r="B466" s="1" t="str">
        <f t="shared" si="229"/>
        <v>b</v>
      </c>
      <c r="C466" s="11" t="s">
        <v>103</v>
      </c>
      <c r="D466" s="10" t="s">
        <v>15</v>
      </c>
      <c r="E466" s="9">
        <v>0</v>
      </c>
      <c r="F466" s="9">
        <v>0</v>
      </c>
      <c r="G466" s="9">
        <v>0</v>
      </c>
      <c r="H466" s="9"/>
      <c r="I466" s="9"/>
      <c r="J466" s="9"/>
      <c r="K466" s="9">
        <f t="shared" si="245"/>
        <v>0</v>
      </c>
      <c r="L466" s="38"/>
    </row>
    <row r="467" spans="2:12" hidden="1" x14ac:dyDescent="0.25">
      <c r="B467" s="1" t="str">
        <f t="shared" si="229"/>
        <v>b</v>
      </c>
      <c r="C467" s="11" t="s">
        <v>103</v>
      </c>
      <c r="D467" s="10" t="s">
        <v>14</v>
      </c>
      <c r="E467" s="9">
        <v>0</v>
      </c>
      <c r="F467" s="9">
        <v>0</v>
      </c>
      <c r="G467" s="9">
        <v>0</v>
      </c>
      <c r="H467" s="9"/>
      <c r="I467" s="9"/>
      <c r="J467" s="9"/>
      <c r="K467" s="9">
        <f t="shared" si="245"/>
        <v>0</v>
      </c>
      <c r="L467" s="38"/>
    </row>
    <row r="468" spans="2:12" hidden="1" x14ac:dyDescent="0.25">
      <c r="B468" s="1" t="str">
        <f t="shared" si="229"/>
        <v>b</v>
      </c>
      <c r="C468" s="11" t="s">
        <v>103</v>
      </c>
      <c r="D468" s="10" t="s">
        <v>13</v>
      </c>
      <c r="E468" s="9">
        <v>0</v>
      </c>
      <c r="F468" s="9">
        <v>0</v>
      </c>
      <c r="G468" s="9">
        <v>0</v>
      </c>
      <c r="H468" s="9"/>
      <c r="I468" s="9"/>
      <c r="J468" s="9"/>
      <c r="K468" s="9">
        <f t="shared" si="245"/>
        <v>0</v>
      </c>
      <c r="L468" s="38"/>
    </row>
    <row r="469" spans="2:12" ht="15.75" thickBot="1" x14ac:dyDescent="0.3">
      <c r="B469" s="1" t="str">
        <f t="shared" si="229"/>
        <v>a</v>
      </c>
      <c r="C469" s="11" t="s">
        <v>103</v>
      </c>
      <c r="D469" s="10" t="s">
        <v>12</v>
      </c>
      <c r="E469" s="9">
        <v>3137342.58</v>
      </c>
      <c r="F469" s="9">
        <v>4500000</v>
      </c>
      <c r="G469" s="9">
        <v>3654000</v>
      </c>
      <c r="H469" s="9"/>
      <c r="I469" s="9">
        <v>4500000</v>
      </c>
      <c r="J469" s="9">
        <v>5000000</v>
      </c>
      <c r="K469" s="39">
        <f t="shared" si="245"/>
        <v>500000</v>
      </c>
    </row>
    <row r="470" spans="2:12" ht="15.75" hidden="1" thickBot="1" x14ac:dyDescent="0.3">
      <c r="B470" s="1" t="str">
        <f t="shared" si="229"/>
        <v>b</v>
      </c>
      <c r="C470" s="11" t="s">
        <v>103</v>
      </c>
      <c r="D470" s="10" t="s">
        <v>11</v>
      </c>
      <c r="E470" s="9">
        <v>0</v>
      </c>
      <c r="F470" s="9">
        <v>0</v>
      </c>
      <c r="G470" s="9">
        <v>0</v>
      </c>
      <c r="H470" s="9"/>
      <c r="I470" s="9"/>
      <c r="J470" s="9"/>
      <c r="K470" s="9">
        <f t="shared" si="245"/>
        <v>0</v>
      </c>
      <c r="L470" s="38"/>
    </row>
    <row r="471" spans="2:12" ht="15.75" hidden="1" thickBot="1" x14ac:dyDescent="0.3">
      <c r="B471" s="1" t="str">
        <f t="shared" si="229"/>
        <v>b</v>
      </c>
      <c r="C471" s="8" t="s">
        <v>103</v>
      </c>
      <c r="D471" s="7" t="s">
        <v>10</v>
      </c>
      <c r="E471" s="6">
        <v>0</v>
      </c>
      <c r="F471" s="6">
        <v>0</v>
      </c>
      <c r="G471" s="6">
        <v>0</v>
      </c>
      <c r="H471" s="6">
        <v>0</v>
      </c>
      <c r="I471" s="6">
        <v>0</v>
      </c>
      <c r="J471" s="6">
        <v>0</v>
      </c>
      <c r="K471" s="6">
        <f t="shared" si="245"/>
        <v>0</v>
      </c>
      <c r="L471" s="38"/>
    </row>
    <row r="472" spans="2:12" ht="15.75" hidden="1" thickBot="1" x14ac:dyDescent="0.3">
      <c r="B472" s="1" t="str">
        <f t="shared" si="229"/>
        <v>b</v>
      </c>
      <c r="C472" s="8" t="s">
        <v>103</v>
      </c>
      <c r="D472" s="7" t="s">
        <v>9</v>
      </c>
      <c r="E472" s="6">
        <v>0</v>
      </c>
      <c r="F472" s="6">
        <v>0</v>
      </c>
      <c r="G472" s="6">
        <v>0</v>
      </c>
      <c r="H472" s="6">
        <v>0</v>
      </c>
      <c r="I472" s="6">
        <v>0</v>
      </c>
      <c r="J472" s="6">
        <v>0</v>
      </c>
      <c r="K472" s="6">
        <f t="shared" si="245"/>
        <v>0</v>
      </c>
      <c r="L472" s="38"/>
    </row>
    <row r="473" spans="2:12" ht="15.75" hidden="1" thickBot="1" x14ac:dyDescent="0.3">
      <c r="B473" s="1" t="str">
        <f t="shared" si="229"/>
        <v>b</v>
      </c>
      <c r="C473" s="5" t="s">
        <v>103</v>
      </c>
      <c r="D473" s="4" t="s">
        <v>8</v>
      </c>
      <c r="E473" s="3">
        <v>0</v>
      </c>
      <c r="F473" s="3">
        <v>0</v>
      </c>
      <c r="G473" s="3">
        <v>0</v>
      </c>
      <c r="H473" s="3">
        <v>0</v>
      </c>
      <c r="I473" s="3">
        <v>0</v>
      </c>
      <c r="J473" s="3">
        <v>0</v>
      </c>
      <c r="K473" s="3">
        <f t="shared" si="245"/>
        <v>0</v>
      </c>
      <c r="L473" s="38"/>
    </row>
    <row r="474" spans="2:12" ht="106.5" thickTop="1" thickBot="1" x14ac:dyDescent="0.3">
      <c r="B474" s="1" t="str">
        <f t="shared" si="229"/>
        <v>a</v>
      </c>
      <c r="C474" s="14" t="s">
        <v>88</v>
      </c>
      <c r="D474" s="16" t="s">
        <v>81</v>
      </c>
      <c r="E474" s="16">
        <f t="shared" ref="E474:F474" si="261">E477+E485+E486+E487</f>
        <v>2298850.17</v>
      </c>
      <c r="F474" s="16">
        <f t="shared" si="261"/>
        <v>2250000</v>
      </c>
      <c r="G474" s="16">
        <f t="shared" ref="G474:J474" si="262">G477+G485+G486+G487</f>
        <v>3251400</v>
      </c>
      <c r="H474" s="16">
        <f t="shared" si="262"/>
        <v>0</v>
      </c>
      <c r="I474" s="16">
        <f t="shared" si="262"/>
        <v>2250000</v>
      </c>
      <c r="J474" s="16">
        <f t="shared" si="262"/>
        <v>2350000</v>
      </c>
      <c r="K474" s="42">
        <f t="shared" si="245"/>
        <v>100000</v>
      </c>
      <c r="L474" s="1" t="s">
        <v>222</v>
      </c>
    </row>
    <row r="475" spans="2:12" ht="30.75" hidden="1" thickTop="1" x14ac:dyDescent="0.25">
      <c r="B475" s="1" t="str">
        <f t="shared" si="229"/>
        <v>b</v>
      </c>
      <c r="C475" s="28"/>
      <c r="D475" s="29" t="s">
        <v>20</v>
      </c>
      <c r="E475" s="31"/>
      <c r="F475" s="31"/>
      <c r="G475" s="31"/>
      <c r="H475" s="31"/>
      <c r="I475" s="31"/>
      <c r="J475" s="31"/>
      <c r="K475" s="31">
        <f t="shared" si="245"/>
        <v>0</v>
      </c>
      <c r="L475" s="38"/>
    </row>
    <row r="476" spans="2:12" ht="15.75" hidden="1" thickTop="1" x14ac:dyDescent="0.25">
      <c r="B476" s="1" t="str">
        <f t="shared" si="229"/>
        <v>b</v>
      </c>
      <c r="C476" s="28"/>
      <c r="D476" s="29" t="s">
        <v>19</v>
      </c>
      <c r="E476" s="31"/>
      <c r="F476" s="31"/>
      <c r="G476" s="31"/>
      <c r="H476" s="31"/>
      <c r="I476" s="31"/>
      <c r="J476" s="31"/>
      <c r="K476" s="31">
        <f t="shared" si="245"/>
        <v>0</v>
      </c>
      <c r="L476" s="38"/>
    </row>
    <row r="477" spans="2:12" ht="15.75" thickTop="1" x14ac:dyDescent="0.25">
      <c r="B477" s="1" t="str">
        <f t="shared" si="229"/>
        <v>a</v>
      </c>
      <c r="C477" s="8" t="s">
        <v>103</v>
      </c>
      <c r="D477" s="7" t="s">
        <v>18</v>
      </c>
      <c r="E477" s="6">
        <f t="shared" ref="E477:F477" si="263">SUM(E478:E484)</f>
        <v>2298850.17</v>
      </c>
      <c r="F477" s="6">
        <f t="shared" si="263"/>
        <v>2250000</v>
      </c>
      <c r="G477" s="6">
        <f t="shared" ref="G477" si="264">SUM(G478:G484)</f>
        <v>3251400</v>
      </c>
      <c r="H477" s="6">
        <f t="shared" ref="H477" si="265">SUM(H478:H484)</f>
        <v>0</v>
      </c>
      <c r="I477" s="6">
        <f t="shared" ref="I477" si="266">SUM(I478:I484)</f>
        <v>2250000</v>
      </c>
      <c r="J477" s="6">
        <f t="shared" ref="J477" si="267">SUM(J478:J484)</f>
        <v>2350000</v>
      </c>
      <c r="K477" s="6">
        <f t="shared" si="245"/>
        <v>100000</v>
      </c>
    </row>
    <row r="478" spans="2:12" hidden="1" x14ac:dyDescent="0.25">
      <c r="B478" s="1" t="str">
        <f t="shared" si="229"/>
        <v>b</v>
      </c>
      <c r="C478" s="11" t="s">
        <v>103</v>
      </c>
      <c r="D478" s="10" t="s">
        <v>17</v>
      </c>
      <c r="E478" s="9">
        <v>0</v>
      </c>
      <c r="F478" s="9">
        <v>0</v>
      </c>
      <c r="G478" s="9">
        <v>0</v>
      </c>
      <c r="H478" s="9"/>
      <c r="I478" s="9"/>
      <c r="J478" s="9"/>
      <c r="K478" s="9">
        <f t="shared" si="245"/>
        <v>0</v>
      </c>
      <c r="L478" s="38"/>
    </row>
    <row r="479" spans="2:12" hidden="1" x14ac:dyDescent="0.25">
      <c r="B479" s="1" t="str">
        <f t="shared" si="229"/>
        <v>b</v>
      </c>
      <c r="C479" s="11" t="s">
        <v>103</v>
      </c>
      <c r="D479" s="10" t="s">
        <v>16</v>
      </c>
      <c r="E479" s="9">
        <v>0</v>
      </c>
      <c r="F479" s="9">
        <v>0</v>
      </c>
      <c r="G479" s="9">
        <v>0</v>
      </c>
      <c r="H479" s="9"/>
      <c r="I479" s="9"/>
      <c r="J479" s="9"/>
      <c r="K479" s="9">
        <f t="shared" si="245"/>
        <v>0</v>
      </c>
      <c r="L479" s="38"/>
    </row>
    <row r="480" spans="2:12" hidden="1" x14ac:dyDescent="0.25">
      <c r="B480" s="1" t="str">
        <f t="shared" si="229"/>
        <v>b</v>
      </c>
      <c r="C480" s="11" t="s">
        <v>103</v>
      </c>
      <c r="D480" s="10" t="s">
        <v>15</v>
      </c>
      <c r="E480" s="9">
        <v>0</v>
      </c>
      <c r="F480" s="9">
        <v>0</v>
      </c>
      <c r="G480" s="9">
        <v>0</v>
      </c>
      <c r="H480" s="9"/>
      <c r="I480" s="9"/>
      <c r="J480" s="9"/>
      <c r="K480" s="9">
        <f t="shared" si="245"/>
        <v>0</v>
      </c>
      <c r="L480" s="38"/>
    </row>
    <row r="481" spans="2:12" hidden="1" x14ac:dyDescent="0.25">
      <c r="B481" s="1" t="str">
        <f t="shared" si="229"/>
        <v>b</v>
      </c>
      <c r="C481" s="11" t="s">
        <v>103</v>
      </c>
      <c r="D481" s="10" t="s">
        <v>14</v>
      </c>
      <c r="E481" s="9">
        <v>0</v>
      </c>
      <c r="F481" s="9">
        <v>0</v>
      </c>
      <c r="G481" s="9">
        <v>0</v>
      </c>
      <c r="H481" s="9"/>
      <c r="I481" s="9"/>
      <c r="J481" s="9"/>
      <c r="K481" s="9">
        <f t="shared" si="245"/>
        <v>0</v>
      </c>
      <c r="L481" s="38"/>
    </row>
    <row r="482" spans="2:12" hidden="1" x14ac:dyDescent="0.25">
      <c r="B482" s="1" t="str">
        <f t="shared" si="229"/>
        <v>b</v>
      </c>
      <c r="C482" s="11" t="s">
        <v>103</v>
      </c>
      <c r="D482" s="10" t="s">
        <v>13</v>
      </c>
      <c r="E482" s="9">
        <v>0</v>
      </c>
      <c r="F482" s="9">
        <v>0</v>
      </c>
      <c r="G482" s="9">
        <v>0</v>
      </c>
      <c r="H482" s="9"/>
      <c r="I482" s="9"/>
      <c r="J482" s="9"/>
      <c r="K482" s="9">
        <f t="shared" si="245"/>
        <v>0</v>
      </c>
      <c r="L482" s="38"/>
    </row>
    <row r="483" spans="2:12" x14ac:dyDescent="0.25">
      <c r="B483" s="1" t="str">
        <f t="shared" si="229"/>
        <v>a</v>
      </c>
      <c r="C483" s="11" t="s">
        <v>103</v>
      </c>
      <c r="D483" s="10" t="s">
        <v>12</v>
      </c>
      <c r="E483" s="9">
        <v>682186.07</v>
      </c>
      <c r="F483" s="9">
        <v>0</v>
      </c>
      <c r="G483" s="9">
        <v>0</v>
      </c>
      <c r="H483" s="9"/>
      <c r="I483" s="9"/>
      <c r="J483" s="9"/>
      <c r="K483" s="9">
        <f t="shared" si="245"/>
        <v>0</v>
      </c>
    </row>
    <row r="484" spans="2:12" ht="15.75" thickBot="1" x14ac:dyDescent="0.3">
      <c r="B484" s="1" t="str">
        <f t="shared" si="229"/>
        <v>a</v>
      </c>
      <c r="C484" s="11" t="s">
        <v>103</v>
      </c>
      <c r="D484" s="10" t="s">
        <v>11</v>
      </c>
      <c r="E484" s="9">
        <v>1616664.1</v>
      </c>
      <c r="F484" s="9">
        <v>2250000</v>
      </c>
      <c r="G484" s="9">
        <v>3251400</v>
      </c>
      <c r="H484" s="9"/>
      <c r="I484" s="9">
        <v>2250000</v>
      </c>
      <c r="J484" s="9">
        <v>2350000</v>
      </c>
      <c r="K484" s="39">
        <f t="shared" si="245"/>
        <v>100000</v>
      </c>
    </row>
    <row r="485" spans="2:12" ht="15.75" hidden="1" thickBot="1" x14ac:dyDescent="0.3">
      <c r="B485" s="1" t="str">
        <f t="shared" ref="B485:B558" si="268">IF(OR(E485&lt;&gt;0,F485&lt;&gt;0,G485&lt;&gt;0,H485&lt;&gt;0,I485&lt;&gt;0,J485&lt;&gt;0,K485&lt;&gt;0),"a","b")</f>
        <v>b</v>
      </c>
      <c r="C485" s="8" t="s">
        <v>103</v>
      </c>
      <c r="D485" s="7" t="s">
        <v>10</v>
      </c>
      <c r="E485" s="6">
        <v>0</v>
      </c>
      <c r="F485" s="6">
        <v>0</v>
      </c>
      <c r="G485" s="6">
        <v>0</v>
      </c>
      <c r="H485" s="6">
        <v>0</v>
      </c>
      <c r="I485" s="6">
        <v>0</v>
      </c>
      <c r="J485" s="6">
        <v>0</v>
      </c>
      <c r="K485" s="6">
        <f t="shared" si="245"/>
        <v>0</v>
      </c>
      <c r="L485" s="38"/>
    </row>
    <row r="486" spans="2:12" ht="15.75" hidden="1" thickBot="1" x14ac:dyDescent="0.3">
      <c r="B486" s="1" t="str">
        <f t="shared" si="268"/>
        <v>b</v>
      </c>
      <c r="C486" s="8" t="s">
        <v>103</v>
      </c>
      <c r="D486" s="7" t="s">
        <v>9</v>
      </c>
      <c r="E486" s="6">
        <v>0</v>
      </c>
      <c r="F486" s="6">
        <v>0</v>
      </c>
      <c r="G486" s="6">
        <v>0</v>
      </c>
      <c r="H486" s="6">
        <v>0</v>
      </c>
      <c r="I486" s="6">
        <v>0</v>
      </c>
      <c r="J486" s="6">
        <v>0</v>
      </c>
      <c r="K486" s="6">
        <f t="shared" si="245"/>
        <v>0</v>
      </c>
      <c r="L486" s="38"/>
    </row>
    <row r="487" spans="2:12" ht="15.75" hidden="1" thickBot="1" x14ac:dyDescent="0.3">
      <c r="B487" s="1" t="str">
        <f t="shared" si="268"/>
        <v>b</v>
      </c>
      <c r="C487" s="5" t="s">
        <v>103</v>
      </c>
      <c r="D487" s="4" t="s">
        <v>8</v>
      </c>
      <c r="E487" s="3">
        <v>0</v>
      </c>
      <c r="F487" s="3">
        <v>0</v>
      </c>
      <c r="G487" s="3">
        <v>0</v>
      </c>
      <c r="H487" s="3">
        <v>0</v>
      </c>
      <c r="I487" s="3">
        <v>0</v>
      </c>
      <c r="J487" s="3">
        <v>0</v>
      </c>
      <c r="K487" s="3">
        <f t="shared" si="245"/>
        <v>0</v>
      </c>
      <c r="L487" s="38"/>
    </row>
    <row r="488" spans="2:12" ht="31.5" thickTop="1" thickBot="1" x14ac:dyDescent="0.3">
      <c r="B488" s="1" t="str">
        <f t="shared" si="268"/>
        <v>a</v>
      </c>
      <c r="C488" s="21" t="s">
        <v>86</v>
      </c>
      <c r="D488" s="22" t="s">
        <v>83</v>
      </c>
      <c r="E488" s="16">
        <f t="shared" ref="E488:F488" si="269">E491+E499+E500+E501</f>
        <v>47955</v>
      </c>
      <c r="F488" s="16">
        <f t="shared" si="269"/>
        <v>60000</v>
      </c>
      <c r="G488" s="16">
        <f t="shared" ref="G488:J488" si="270">G491+G499+G500+G501</f>
        <v>48000</v>
      </c>
      <c r="H488" s="16">
        <f t="shared" si="270"/>
        <v>0</v>
      </c>
      <c r="I488" s="16">
        <f t="shared" si="270"/>
        <v>60000</v>
      </c>
      <c r="J488" s="16">
        <f t="shared" si="270"/>
        <v>70000</v>
      </c>
      <c r="K488" s="42">
        <f t="shared" si="245"/>
        <v>10000</v>
      </c>
      <c r="L488" s="1" t="s">
        <v>223</v>
      </c>
    </row>
    <row r="489" spans="2:12" ht="30.75" hidden="1" thickTop="1" x14ac:dyDescent="0.25">
      <c r="B489" s="1" t="str">
        <f t="shared" si="268"/>
        <v>b</v>
      </c>
      <c r="C489" s="28"/>
      <c r="D489" s="29" t="s">
        <v>20</v>
      </c>
      <c r="E489" s="31"/>
      <c r="F489" s="31"/>
      <c r="G489" s="31"/>
      <c r="H489" s="31"/>
      <c r="I489" s="31"/>
      <c r="J489" s="31"/>
      <c r="K489" s="31">
        <f t="shared" si="245"/>
        <v>0</v>
      </c>
      <c r="L489" s="38"/>
    </row>
    <row r="490" spans="2:12" ht="15.75" hidden="1" thickTop="1" x14ac:dyDescent="0.25">
      <c r="B490" s="1" t="str">
        <f t="shared" si="268"/>
        <v>b</v>
      </c>
      <c r="C490" s="28"/>
      <c r="D490" s="29" t="s">
        <v>19</v>
      </c>
      <c r="E490" s="31"/>
      <c r="F490" s="31"/>
      <c r="G490" s="31"/>
      <c r="H490" s="31"/>
      <c r="I490" s="31"/>
      <c r="J490" s="31"/>
      <c r="K490" s="31">
        <f t="shared" si="245"/>
        <v>0</v>
      </c>
      <c r="L490" s="38"/>
    </row>
    <row r="491" spans="2:12" ht="15.75" thickTop="1" x14ac:dyDescent="0.25">
      <c r="B491" s="1" t="str">
        <f t="shared" si="268"/>
        <v>a</v>
      </c>
      <c r="C491" s="8" t="s">
        <v>103</v>
      </c>
      <c r="D491" s="7" t="s">
        <v>18</v>
      </c>
      <c r="E491" s="6">
        <f t="shared" ref="E491:F491" si="271">SUM(E492:E498)</f>
        <v>47955</v>
      </c>
      <c r="F491" s="6">
        <f t="shared" si="271"/>
        <v>60000</v>
      </c>
      <c r="G491" s="6">
        <f t="shared" ref="G491" si="272">SUM(G492:G498)</f>
        <v>48000</v>
      </c>
      <c r="H491" s="6">
        <f t="shared" ref="H491" si="273">SUM(H492:H498)</f>
        <v>0</v>
      </c>
      <c r="I491" s="6">
        <f t="shared" ref="I491" si="274">SUM(I492:I498)</f>
        <v>60000</v>
      </c>
      <c r="J491" s="6">
        <f t="shared" ref="J491" si="275">SUM(J492:J498)</f>
        <v>70000</v>
      </c>
      <c r="K491" s="6">
        <f t="shared" si="245"/>
        <v>10000</v>
      </c>
    </row>
    <row r="492" spans="2:12" hidden="1" x14ac:dyDescent="0.25">
      <c r="B492" s="1" t="str">
        <f t="shared" si="268"/>
        <v>b</v>
      </c>
      <c r="C492" s="11" t="s">
        <v>103</v>
      </c>
      <c r="D492" s="10" t="s">
        <v>17</v>
      </c>
      <c r="E492" s="9">
        <v>0</v>
      </c>
      <c r="F492" s="9">
        <v>0</v>
      </c>
      <c r="G492" s="9">
        <v>0</v>
      </c>
      <c r="H492" s="9"/>
      <c r="I492" s="9"/>
      <c r="J492" s="9"/>
      <c r="K492" s="9">
        <f t="shared" si="245"/>
        <v>0</v>
      </c>
      <c r="L492" s="38"/>
    </row>
    <row r="493" spans="2:12" hidden="1" x14ac:dyDescent="0.25">
      <c r="B493" s="1" t="str">
        <f t="shared" si="268"/>
        <v>b</v>
      </c>
      <c r="C493" s="11" t="s">
        <v>103</v>
      </c>
      <c r="D493" s="10" t="s">
        <v>16</v>
      </c>
      <c r="E493" s="9">
        <v>0</v>
      </c>
      <c r="F493" s="9">
        <v>0</v>
      </c>
      <c r="G493" s="9">
        <v>0</v>
      </c>
      <c r="H493" s="9"/>
      <c r="I493" s="9"/>
      <c r="J493" s="9"/>
      <c r="K493" s="9">
        <f t="shared" si="245"/>
        <v>0</v>
      </c>
      <c r="L493" s="38"/>
    </row>
    <row r="494" spans="2:12" hidden="1" x14ac:dyDescent="0.25">
      <c r="B494" s="1" t="str">
        <f t="shared" si="268"/>
        <v>b</v>
      </c>
      <c r="C494" s="11" t="s">
        <v>103</v>
      </c>
      <c r="D494" s="10" t="s">
        <v>15</v>
      </c>
      <c r="E494" s="9">
        <v>0</v>
      </c>
      <c r="F494" s="9">
        <v>0</v>
      </c>
      <c r="G494" s="9">
        <v>0</v>
      </c>
      <c r="H494" s="9"/>
      <c r="I494" s="9"/>
      <c r="J494" s="9"/>
      <c r="K494" s="9">
        <f t="shared" si="245"/>
        <v>0</v>
      </c>
      <c r="L494" s="38"/>
    </row>
    <row r="495" spans="2:12" hidden="1" x14ac:dyDescent="0.25">
      <c r="B495" s="1" t="str">
        <f t="shared" si="268"/>
        <v>b</v>
      </c>
      <c r="C495" s="11" t="s">
        <v>103</v>
      </c>
      <c r="D495" s="10" t="s">
        <v>14</v>
      </c>
      <c r="E495" s="9">
        <v>0</v>
      </c>
      <c r="F495" s="9">
        <v>0</v>
      </c>
      <c r="G495" s="9">
        <v>0</v>
      </c>
      <c r="H495" s="9"/>
      <c r="I495" s="9"/>
      <c r="J495" s="9"/>
      <c r="K495" s="9">
        <f t="shared" si="245"/>
        <v>0</v>
      </c>
      <c r="L495" s="38"/>
    </row>
    <row r="496" spans="2:12" hidden="1" x14ac:dyDescent="0.25">
      <c r="B496" s="1" t="str">
        <f t="shared" si="268"/>
        <v>b</v>
      </c>
      <c r="C496" s="11" t="s">
        <v>103</v>
      </c>
      <c r="D496" s="10" t="s">
        <v>13</v>
      </c>
      <c r="E496" s="9">
        <v>0</v>
      </c>
      <c r="F496" s="9">
        <v>0</v>
      </c>
      <c r="G496" s="9">
        <v>0</v>
      </c>
      <c r="H496" s="9"/>
      <c r="I496" s="9"/>
      <c r="J496" s="9"/>
      <c r="K496" s="9">
        <f t="shared" si="245"/>
        <v>0</v>
      </c>
      <c r="L496" s="38"/>
    </row>
    <row r="497" spans="2:12" ht="15.75" thickBot="1" x14ac:dyDescent="0.3">
      <c r="B497" s="1" t="str">
        <f t="shared" si="268"/>
        <v>a</v>
      </c>
      <c r="C497" s="11" t="s">
        <v>103</v>
      </c>
      <c r="D497" s="10" t="s">
        <v>12</v>
      </c>
      <c r="E497" s="9">
        <v>47955</v>
      </c>
      <c r="F497" s="9">
        <v>60000</v>
      </c>
      <c r="G497" s="9">
        <v>48000</v>
      </c>
      <c r="H497" s="9"/>
      <c r="I497" s="9">
        <v>60000</v>
      </c>
      <c r="J497" s="9">
        <v>70000</v>
      </c>
      <c r="K497" s="39">
        <f t="shared" si="245"/>
        <v>10000</v>
      </c>
    </row>
    <row r="498" spans="2:12" ht="15.75" hidden="1" thickBot="1" x14ac:dyDescent="0.3">
      <c r="B498" s="1" t="str">
        <f t="shared" si="268"/>
        <v>b</v>
      </c>
      <c r="C498" s="11" t="s">
        <v>103</v>
      </c>
      <c r="D498" s="10" t="s">
        <v>11</v>
      </c>
      <c r="E498" s="9">
        <v>0</v>
      </c>
      <c r="F498" s="9">
        <v>0</v>
      </c>
      <c r="G498" s="9">
        <v>0</v>
      </c>
      <c r="H498" s="9"/>
      <c r="I498" s="9"/>
      <c r="J498" s="9"/>
      <c r="K498" s="9">
        <f t="shared" si="245"/>
        <v>0</v>
      </c>
      <c r="L498" s="38"/>
    </row>
    <row r="499" spans="2:12" ht="15.75" hidden="1" thickBot="1" x14ac:dyDescent="0.3">
      <c r="B499" s="1" t="str">
        <f t="shared" si="268"/>
        <v>b</v>
      </c>
      <c r="C499" s="8" t="s">
        <v>103</v>
      </c>
      <c r="D499" s="7" t="s">
        <v>10</v>
      </c>
      <c r="E499" s="6">
        <v>0</v>
      </c>
      <c r="F499" s="6">
        <v>0</v>
      </c>
      <c r="G499" s="6">
        <v>0</v>
      </c>
      <c r="H499" s="6">
        <v>0</v>
      </c>
      <c r="I499" s="6">
        <v>0</v>
      </c>
      <c r="J499" s="6">
        <v>0</v>
      </c>
      <c r="K499" s="6">
        <f t="shared" si="245"/>
        <v>0</v>
      </c>
      <c r="L499" s="38"/>
    </row>
    <row r="500" spans="2:12" ht="15.75" hidden="1" thickBot="1" x14ac:dyDescent="0.3">
      <c r="B500" s="1" t="str">
        <f t="shared" si="268"/>
        <v>b</v>
      </c>
      <c r="C500" s="8" t="s">
        <v>103</v>
      </c>
      <c r="D500" s="7" t="s">
        <v>9</v>
      </c>
      <c r="E500" s="6">
        <v>0</v>
      </c>
      <c r="F500" s="6">
        <v>0</v>
      </c>
      <c r="G500" s="6">
        <v>0</v>
      </c>
      <c r="H500" s="6">
        <v>0</v>
      </c>
      <c r="I500" s="6">
        <v>0</v>
      </c>
      <c r="J500" s="6">
        <v>0</v>
      </c>
      <c r="K500" s="6">
        <f t="shared" si="245"/>
        <v>0</v>
      </c>
      <c r="L500" s="38"/>
    </row>
    <row r="501" spans="2:12" ht="15.75" hidden="1" thickBot="1" x14ac:dyDescent="0.3">
      <c r="B501" s="1" t="str">
        <f t="shared" si="268"/>
        <v>b</v>
      </c>
      <c r="C501" s="5" t="s">
        <v>103</v>
      </c>
      <c r="D501" s="4" t="s">
        <v>8</v>
      </c>
      <c r="E501" s="3">
        <v>0</v>
      </c>
      <c r="F501" s="3">
        <v>0</v>
      </c>
      <c r="G501" s="3">
        <v>0</v>
      </c>
      <c r="H501" s="3">
        <v>0</v>
      </c>
      <c r="I501" s="3">
        <v>0</v>
      </c>
      <c r="J501" s="3">
        <v>0</v>
      </c>
      <c r="K501" s="3">
        <f t="shared" si="245"/>
        <v>0</v>
      </c>
      <c r="L501" s="38"/>
    </row>
    <row r="502" spans="2:12" ht="46.5" thickTop="1" thickBot="1" x14ac:dyDescent="0.3">
      <c r="B502" s="1" t="str">
        <f t="shared" si="268"/>
        <v>a</v>
      </c>
      <c r="C502" s="14" t="s">
        <v>84</v>
      </c>
      <c r="D502" s="2" t="s">
        <v>75</v>
      </c>
      <c r="E502" s="16">
        <f t="shared" ref="E502:F502" si="276">E505+E513+E514+E515</f>
        <v>359932.5</v>
      </c>
      <c r="F502" s="16">
        <f t="shared" si="276"/>
        <v>400000</v>
      </c>
      <c r="G502" s="16">
        <f t="shared" ref="G502:J502" si="277">G505+G513+G514+G515</f>
        <v>408000</v>
      </c>
      <c r="H502" s="16">
        <f t="shared" si="277"/>
        <v>0</v>
      </c>
      <c r="I502" s="16">
        <f t="shared" si="277"/>
        <v>400000</v>
      </c>
      <c r="J502" s="16">
        <f t="shared" si="277"/>
        <v>450000</v>
      </c>
      <c r="K502" s="42">
        <f t="shared" si="245"/>
        <v>50000</v>
      </c>
      <c r="L502" s="1" t="s">
        <v>242</v>
      </c>
    </row>
    <row r="503" spans="2:12" ht="30.75" hidden="1" thickTop="1" x14ac:dyDescent="0.25">
      <c r="B503" s="1" t="str">
        <f t="shared" ref="B503:B504" si="278">IF(OR(E503&lt;&gt;0,F503&lt;&gt;0,G503&lt;&gt;0,H503&lt;&gt;0,I503&lt;&gt;0,J503&lt;&gt;0,K503&lt;&gt;0),"a","b")</f>
        <v>b</v>
      </c>
      <c r="C503" s="28"/>
      <c r="D503" s="29" t="s">
        <v>20</v>
      </c>
      <c r="E503" s="31"/>
      <c r="F503" s="31"/>
      <c r="G503" s="31"/>
      <c r="H503" s="31"/>
      <c r="I503" s="31"/>
      <c r="J503" s="31"/>
      <c r="K503" s="31">
        <f t="shared" si="245"/>
        <v>0</v>
      </c>
      <c r="L503" s="38"/>
    </row>
    <row r="504" spans="2:12" ht="15.75" hidden="1" thickTop="1" x14ac:dyDescent="0.25">
      <c r="B504" s="1" t="str">
        <f t="shared" si="278"/>
        <v>b</v>
      </c>
      <c r="C504" s="28"/>
      <c r="D504" s="29" t="s">
        <v>19</v>
      </c>
      <c r="E504" s="31"/>
      <c r="F504" s="31"/>
      <c r="G504" s="31"/>
      <c r="H504" s="31"/>
      <c r="I504" s="31"/>
      <c r="J504" s="31"/>
      <c r="K504" s="31">
        <f t="shared" si="245"/>
        <v>0</v>
      </c>
      <c r="L504" s="38"/>
    </row>
    <row r="505" spans="2:12" ht="15.75" thickTop="1" x14ac:dyDescent="0.25">
      <c r="B505" s="1" t="str">
        <f t="shared" si="268"/>
        <v>a</v>
      </c>
      <c r="C505" s="8" t="s">
        <v>103</v>
      </c>
      <c r="D505" s="7" t="s">
        <v>18</v>
      </c>
      <c r="E505" s="6">
        <f t="shared" ref="E505:F505" si="279">SUM(E506:E512)</f>
        <v>359932.5</v>
      </c>
      <c r="F505" s="6">
        <f t="shared" si="279"/>
        <v>400000</v>
      </c>
      <c r="G505" s="6">
        <f t="shared" ref="G505" si="280">SUM(G506:G512)</f>
        <v>408000</v>
      </c>
      <c r="H505" s="6">
        <f t="shared" ref="H505" si="281">SUM(H506:H512)</f>
        <v>0</v>
      </c>
      <c r="I505" s="6">
        <f t="shared" ref="I505" si="282">SUM(I506:I512)</f>
        <v>400000</v>
      </c>
      <c r="J505" s="6">
        <f t="shared" ref="J505" si="283">SUM(J506:J512)</f>
        <v>450000</v>
      </c>
      <c r="K505" s="6">
        <f t="shared" ref="K505:K568" si="284">J505-I505</f>
        <v>50000</v>
      </c>
    </row>
    <row r="506" spans="2:12" hidden="1" x14ac:dyDescent="0.25">
      <c r="B506" s="1" t="str">
        <f t="shared" si="268"/>
        <v>b</v>
      </c>
      <c r="C506" s="11" t="s">
        <v>103</v>
      </c>
      <c r="D506" s="10" t="s">
        <v>17</v>
      </c>
      <c r="E506" s="9">
        <v>0</v>
      </c>
      <c r="F506" s="9">
        <v>0</v>
      </c>
      <c r="G506" s="9">
        <v>0</v>
      </c>
      <c r="H506" s="9"/>
      <c r="I506" s="9"/>
      <c r="J506" s="9"/>
      <c r="K506" s="9">
        <f t="shared" si="284"/>
        <v>0</v>
      </c>
      <c r="L506" s="38"/>
    </row>
    <row r="507" spans="2:12" hidden="1" x14ac:dyDescent="0.25">
      <c r="B507" s="1" t="str">
        <f t="shared" si="268"/>
        <v>b</v>
      </c>
      <c r="C507" s="11" t="s">
        <v>103</v>
      </c>
      <c r="D507" s="10" t="s">
        <v>16</v>
      </c>
      <c r="E507" s="9">
        <v>0</v>
      </c>
      <c r="F507" s="9">
        <v>0</v>
      </c>
      <c r="G507" s="9">
        <v>0</v>
      </c>
      <c r="H507" s="9"/>
      <c r="I507" s="9"/>
      <c r="J507" s="9"/>
      <c r="K507" s="9">
        <f t="shared" si="284"/>
        <v>0</v>
      </c>
      <c r="L507" s="38"/>
    </row>
    <row r="508" spans="2:12" hidden="1" x14ac:dyDescent="0.25">
      <c r="B508" s="1" t="str">
        <f t="shared" si="268"/>
        <v>b</v>
      </c>
      <c r="C508" s="11" t="s">
        <v>103</v>
      </c>
      <c r="D508" s="10" t="s">
        <v>15</v>
      </c>
      <c r="E508" s="9">
        <v>0</v>
      </c>
      <c r="F508" s="9">
        <v>0</v>
      </c>
      <c r="G508" s="9">
        <v>0</v>
      </c>
      <c r="H508" s="9"/>
      <c r="I508" s="9"/>
      <c r="J508" s="9"/>
      <c r="K508" s="9">
        <f t="shared" si="284"/>
        <v>0</v>
      </c>
      <c r="L508" s="38"/>
    </row>
    <row r="509" spans="2:12" hidden="1" x14ac:dyDescent="0.25">
      <c r="B509" s="1" t="str">
        <f t="shared" si="268"/>
        <v>b</v>
      </c>
      <c r="C509" s="11" t="s">
        <v>103</v>
      </c>
      <c r="D509" s="10" t="s">
        <v>14</v>
      </c>
      <c r="E509" s="9">
        <v>0</v>
      </c>
      <c r="F509" s="9">
        <v>0</v>
      </c>
      <c r="G509" s="9">
        <v>0</v>
      </c>
      <c r="H509" s="9"/>
      <c r="I509" s="9"/>
      <c r="J509" s="9"/>
      <c r="K509" s="9">
        <f t="shared" si="284"/>
        <v>0</v>
      </c>
      <c r="L509" s="38"/>
    </row>
    <row r="510" spans="2:12" hidden="1" x14ac:dyDescent="0.25">
      <c r="B510" s="1" t="str">
        <f t="shared" si="268"/>
        <v>b</v>
      </c>
      <c r="C510" s="11" t="s">
        <v>103</v>
      </c>
      <c r="D510" s="10" t="s">
        <v>13</v>
      </c>
      <c r="E510" s="9">
        <v>0</v>
      </c>
      <c r="F510" s="9">
        <v>0</v>
      </c>
      <c r="G510" s="9">
        <v>0</v>
      </c>
      <c r="H510" s="9"/>
      <c r="I510" s="9"/>
      <c r="J510" s="9"/>
      <c r="K510" s="9">
        <f t="shared" si="284"/>
        <v>0</v>
      </c>
      <c r="L510" s="38"/>
    </row>
    <row r="511" spans="2:12" ht="15.75" thickBot="1" x14ac:dyDescent="0.3">
      <c r="B511" s="1" t="str">
        <f t="shared" si="268"/>
        <v>a</v>
      </c>
      <c r="C511" s="11" t="s">
        <v>103</v>
      </c>
      <c r="D511" s="10" t="s">
        <v>12</v>
      </c>
      <c r="E511" s="9">
        <v>359932.5</v>
      </c>
      <c r="F511" s="9">
        <v>400000</v>
      </c>
      <c r="G511" s="9">
        <v>408000</v>
      </c>
      <c r="H511" s="9"/>
      <c r="I511" s="9">
        <v>400000</v>
      </c>
      <c r="J511" s="9">
        <v>450000</v>
      </c>
      <c r="K511" s="39">
        <f t="shared" si="284"/>
        <v>50000</v>
      </c>
    </row>
    <row r="512" spans="2:12" ht="15.75" hidden="1" thickBot="1" x14ac:dyDescent="0.3">
      <c r="B512" s="1" t="str">
        <f t="shared" si="268"/>
        <v>b</v>
      </c>
      <c r="C512" s="11" t="s">
        <v>103</v>
      </c>
      <c r="D512" s="10" t="s">
        <v>11</v>
      </c>
      <c r="E512" s="9">
        <v>0</v>
      </c>
      <c r="F512" s="9">
        <v>0</v>
      </c>
      <c r="G512" s="9">
        <v>0</v>
      </c>
      <c r="H512" s="9"/>
      <c r="I512" s="9"/>
      <c r="J512" s="9"/>
      <c r="K512" s="9">
        <f t="shared" si="284"/>
        <v>0</v>
      </c>
      <c r="L512" s="38"/>
    </row>
    <row r="513" spans="2:12" ht="15.75" hidden="1" thickBot="1" x14ac:dyDescent="0.3">
      <c r="B513" s="1" t="str">
        <f t="shared" si="268"/>
        <v>b</v>
      </c>
      <c r="C513" s="8" t="s">
        <v>103</v>
      </c>
      <c r="D513" s="7" t="s">
        <v>10</v>
      </c>
      <c r="E513" s="6">
        <v>0</v>
      </c>
      <c r="F513" s="6">
        <v>0</v>
      </c>
      <c r="G513" s="6">
        <v>0</v>
      </c>
      <c r="H513" s="6">
        <v>0</v>
      </c>
      <c r="I513" s="6">
        <v>0</v>
      </c>
      <c r="J513" s="6">
        <v>0</v>
      </c>
      <c r="K513" s="6">
        <f t="shared" si="284"/>
        <v>0</v>
      </c>
      <c r="L513" s="38"/>
    </row>
    <row r="514" spans="2:12" ht="15.75" hidden="1" thickBot="1" x14ac:dyDescent="0.3">
      <c r="B514" s="1" t="str">
        <f t="shared" si="268"/>
        <v>b</v>
      </c>
      <c r="C514" s="8" t="s">
        <v>103</v>
      </c>
      <c r="D514" s="7" t="s">
        <v>9</v>
      </c>
      <c r="E514" s="6">
        <v>0</v>
      </c>
      <c r="F514" s="6">
        <v>0</v>
      </c>
      <c r="G514" s="6">
        <v>0</v>
      </c>
      <c r="H514" s="6">
        <v>0</v>
      </c>
      <c r="I514" s="6">
        <v>0</v>
      </c>
      <c r="J514" s="6">
        <v>0</v>
      </c>
      <c r="K514" s="6">
        <f t="shared" si="284"/>
        <v>0</v>
      </c>
      <c r="L514" s="38"/>
    </row>
    <row r="515" spans="2:12" ht="15.75" hidden="1" thickBot="1" x14ac:dyDescent="0.3">
      <c r="B515" s="1" t="str">
        <f t="shared" si="268"/>
        <v>b</v>
      </c>
      <c r="C515" s="5" t="s">
        <v>103</v>
      </c>
      <c r="D515" s="4" t="s">
        <v>8</v>
      </c>
      <c r="E515" s="3">
        <v>0</v>
      </c>
      <c r="F515" s="3">
        <v>0</v>
      </c>
      <c r="G515" s="3">
        <v>0</v>
      </c>
      <c r="H515" s="3">
        <v>0</v>
      </c>
      <c r="I515" s="3">
        <v>0</v>
      </c>
      <c r="J515" s="3">
        <v>0</v>
      </c>
      <c r="K515" s="3">
        <f t="shared" si="284"/>
        <v>0</v>
      </c>
      <c r="L515" s="38"/>
    </row>
    <row r="516" spans="2:12" ht="46.5" thickTop="1" thickBot="1" x14ac:dyDescent="0.3">
      <c r="B516" s="1" t="str">
        <f t="shared" si="268"/>
        <v>a</v>
      </c>
      <c r="C516" s="14" t="s">
        <v>82</v>
      </c>
      <c r="D516" s="2" t="s">
        <v>79</v>
      </c>
      <c r="E516" s="16">
        <f t="shared" ref="E516:F516" si="285">E519+E527+E528+E529</f>
        <v>6182920</v>
      </c>
      <c r="F516" s="16">
        <f t="shared" si="285"/>
        <v>5500000</v>
      </c>
      <c r="G516" s="16">
        <f t="shared" ref="G516:J516" si="286">G519+G527+G528+G529</f>
        <v>6769000</v>
      </c>
      <c r="H516" s="16">
        <f t="shared" si="286"/>
        <v>0</v>
      </c>
      <c r="I516" s="16">
        <f t="shared" si="286"/>
        <v>5500000</v>
      </c>
      <c r="J516" s="16">
        <f t="shared" si="286"/>
        <v>6600000</v>
      </c>
      <c r="K516" s="42">
        <f t="shared" si="284"/>
        <v>1100000</v>
      </c>
      <c r="L516" s="1" t="s">
        <v>224</v>
      </c>
    </row>
    <row r="517" spans="2:12" ht="30.75" hidden="1" thickTop="1" x14ac:dyDescent="0.25">
      <c r="B517" s="1" t="str">
        <f t="shared" si="268"/>
        <v>b</v>
      </c>
      <c r="C517" s="28"/>
      <c r="D517" s="29" t="s">
        <v>20</v>
      </c>
      <c r="E517" s="31"/>
      <c r="F517" s="31"/>
      <c r="G517" s="31"/>
      <c r="H517" s="31"/>
      <c r="I517" s="31"/>
      <c r="J517" s="31"/>
      <c r="K517" s="31">
        <f t="shared" si="284"/>
        <v>0</v>
      </c>
      <c r="L517" s="38"/>
    </row>
    <row r="518" spans="2:12" ht="15.75" hidden="1" thickTop="1" x14ac:dyDescent="0.25">
      <c r="B518" s="1" t="str">
        <f t="shared" si="268"/>
        <v>b</v>
      </c>
      <c r="C518" s="28"/>
      <c r="D518" s="29" t="s">
        <v>19</v>
      </c>
      <c r="E518" s="31"/>
      <c r="F518" s="31"/>
      <c r="G518" s="31"/>
      <c r="H518" s="31"/>
      <c r="I518" s="31"/>
      <c r="J518" s="31"/>
      <c r="K518" s="31">
        <f t="shared" si="284"/>
        <v>0</v>
      </c>
      <c r="L518" s="38"/>
    </row>
    <row r="519" spans="2:12" ht="15.75" thickTop="1" x14ac:dyDescent="0.25">
      <c r="B519" s="1" t="str">
        <f t="shared" si="268"/>
        <v>a</v>
      </c>
      <c r="C519" s="8" t="s">
        <v>103</v>
      </c>
      <c r="D519" s="7" t="s">
        <v>18</v>
      </c>
      <c r="E519" s="6">
        <f t="shared" ref="E519:F519" si="287">SUM(E520:E526)</f>
        <v>6182920</v>
      </c>
      <c r="F519" s="6">
        <f t="shared" si="287"/>
        <v>5500000</v>
      </c>
      <c r="G519" s="6">
        <f t="shared" ref="G519" si="288">SUM(G520:G526)</f>
        <v>6769000</v>
      </c>
      <c r="H519" s="6">
        <f t="shared" ref="H519" si="289">SUM(H520:H526)</f>
        <v>0</v>
      </c>
      <c r="I519" s="6">
        <f t="shared" ref="I519" si="290">SUM(I520:I526)</f>
        <v>5500000</v>
      </c>
      <c r="J519" s="6">
        <f t="shared" ref="J519" si="291">SUM(J520:J526)</f>
        <v>6600000</v>
      </c>
      <c r="K519" s="6">
        <f t="shared" si="284"/>
        <v>1100000</v>
      </c>
    </row>
    <row r="520" spans="2:12" hidden="1" x14ac:dyDescent="0.25">
      <c r="B520" s="1" t="str">
        <f t="shared" si="268"/>
        <v>b</v>
      </c>
      <c r="C520" s="11" t="s">
        <v>103</v>
      </c>
      <c r="D520" s="10" t="s">
        <v>17</v>
      </c>
      <c r="E520" s="9">
        <v>0</v>
      </c>
      <c r="F520" s="9">
        <v>0</v>
      </c>
      <c r="G520" s="9">
        <v>0</v>
      </c>
      <c r="H520" s="9"/>
      <c r="I520" s="9"/>
      <c r="J520" s="9"/>
      <c r="K520" s="9">
        <f t="shared" si="284"/>
        <v>0</v>
      </c>
      <c r="L520" s="38"/>
    </row>
    <row r="521" spans="2:12" hidden="1" x14ac:dyDescent="0.25">
      <c r="B521" s="1" t="str">
        <f t="shared" si="268"/>
        <v>b</v>
      </c>
      <c r="C521" s="11" t="s">
        <v>103</v>
      </c>
      <c r="D521" s="10" t="s">
        <v>16</v>
      </c>
      <c r="E521" s="9">
        <v>0</v>
      </c>
      <c r="F521" s="9">
        <v>0</v>
      </c>
      <c r="G521" s="9">
        <v>0</v>
      </c>
      <c r="H521" s="9"/>
      <c r="I521" s="9"/>
      <c r="J521" s="9"/>
      <c r="K521" s="9">
        <f t="shared" si="284"/>
        <v>0</v>
      </c>
      <c r="L521" s="38"/>
    </row>
    <row r="522" spans="2:12" hidden="1" x14ac:dyDescent="0.25">
      <c r="B522" s="1" t="str">
        <f t="shared" si="268"/>
        <v>b</v>
      </c>
      <c r="C522" s="11" t="s">
        <v>103</v>
      </c>
      <c r="D522" s="10" t="s">
        <v>15</v>
      </c>
      <c r="E522" s="9">
        <v>0</v>
      </c>
      <c r="F522" s="9">
        <v>0</v>
      </c>
      <c r="G522" s="9">
        <v>0</v>
      </c>
      <c r="H522" s="9"/>
      <c r="I522" s="9"/>
      <c r="J522" s="9"/>
      <c r="K522" s="9">
        <f t="shared" si="284"/>
        <v>0</v>
      </c>
      <c r="L522" s="38"/>
    </row>
    <row r="523" spans="2:12" hidden="1" x14ac:dyDescent="0.25">
      <c r="B523" s="1" t="str">
        <f t="shared" si="268"/>
        <v>b</v>
      </c>
      <c r="C523" s="11" t="s">
        <v>103</v>
      </c>
      <c r="D523" s="10" t="s">
        <v>14</v>
      </c>
      <c r="E523" s="9">
        <v>0</v>
      </c>
      <c r="F523" s="9">
        <v>0</v>
      </c>
      <c r="G523" s="9">
        <v>0</v>
      </c>
      <c r="H523" s="9"/>
      <c r="I523" s="9"/>
      <c r="J523" s="9"/>
      <c r="K523" s="9">
        <f t="shared" si="284"/>
        <v>0</v>
      </c>
      <c r="L523" s="38"/>
    </row>
    <row r="524" spans="2:12" hidden="1" x14ac:dyDescent="0.25">
      <c r="B524" s="1" t="str">
        <f t="shared" si="268"/>
        <v>b</v>
      </c>
      <c r="C524" s="11" t="s">
        <v>103</v>
      </c>
      <c r="D524" s="10" t="s">
        <v>13</v>
      </c>
      <c r="E524" s="9">
        <v>0</v>
      </c>
      <c r="F524" s="9">
        <v>0</v>
      </c>
      <c r="G524" s="9">
        <v>0</v>
      </c>
      <c r="H524" s="9"/>
      <c r="I524" s="9"/>
      <c r="J524" s="9"/>
      <c r="K524" s="9">
        <f t="shared" si="284"/>
        <v>0</v>
      </c>
      <c r="L524" s="38"/>
    </row>
    <row r="525" spans="2:12" ht="15.75" thickBot="1" x14ac:dyDescent="0.3">
      <c r="B525" s="1" t="str">
        <f t="shared" si="268"/>
        <v>a</v>
      </c>
      <c r="C525" s="11" t="s">
        <v>103</v>
      </c>
      <c r="D525" s="10" t="s">
        <v>12</v>
      </c>
      <c r="E525" s="9">
        <v>6182920</v>
      </c>
      <c r="F525" s="9">
        <v>5500000</v>
      </c>
      <c r="G525" s="9">
        <v>6769000</v>
      </c>
      <c r="H525" s="9"/>
      <c r="I525" s="9">
        <v>5500000</v>
      </c>
      <c r="J525" s="9">
        <v>6600000</v>
      </c>
      <c r="K525" s="39">
        <f t="shared" si="284"/>
        <v>1100000</v>
      </c>
    </row>
    <row r="526" spans="2:12" ht="15.75" hidden="1" thickBot="1" x14ac:dyDescent="0.3">
      <c r="B526" s="1" t="str">
        <f t="shared" si="268"/>
        <v>b</v>
      </c>
      <c r="C526" s="11" t="s">
        <v>103</v>
      </c>
      <c r="D526" s="10" t="s">
        <v>11</v>
      </c>
      <c r="E526" s="9">
        <v>0</v>
      </c>
      <c r="F526" s="9">
        <v>0</v>
      </c>
      <c r="G526" s="9">
        <v>0</v>
      </c>
      <c r="H526" s="9"/>
      <c r="I526" s="9"/>
      <c r="J526" s="9"/>
      <c r="K526" s="9">
        <f t="shared" si="284"/>
        <v>0</v>
      </c>
      <c r="L526" s="38"/>
    </row>
    <row r="527" spans="2:12" ht="15.75" hidden="1" thickBot="1" x14ac:dyDescent="0.3">
      <c r="B527" s="1" t="str">
        <f t="shared" si="268"/>
        <v>b</v>
      </c>
      <c r="C527" s="8" t="s">
        <v>103</v>
      </c>
      <c r="D527" s="7" t="s">
        <v>10</v>
      </c>
      <c r="E527" s="6">
        <v>0</v>
      </c>
      <c r="F527" s="6">
        <v>0</v>
      </c>
      <c r="G527" s="6">
        <v>0</v>
      </c>
      <c r="H527" s="6">
        <v>0</v>
      </c>
      <c r="I527" s="6">
        <v>0</v>
      </c>
      <c r="J527" s="6">
        <v>0</v>
      </c>
      <c r="K527" s="6">
        <f t="shared" si="284"/>
        <v>0</v>
      </c>
      <c r="L527" s="38"/>
    </row>
    <row r="528" spans="2:12" ht="15.75" hidden="1" thickBot="1" x14ac:dyDescent="0.3">
      <c r="B528" s="1" t="str">
        <f t="shared" si="268"/>
        <v>b</v>
      </c>
      <c r="C528" s="8" t="s">
        <v>103</v>
      </c>
      <c r="D528" s="7" t="s">
        <v>9</v>
      </c>
      <c r="E528" s="6">
        <v>0</v>
      </c>
      <c r="F528" s="6">
        <v>0</v>
      </c>
      <c r="G528" s="6">
        <v>0</v>
      </c>
      <c r="H528" s="6">
        <v>0</v>
      </c>
      <c r="I528" s="6">
        <v>0</v>
      </c>
      <c r="J528" s="6">
        <v>0</v>
      </c>
      <c r="K528" s="6">
        <f t="shared" si="284"/>
        <v>0</v>
      </c>
      <c r="L528" s="38"/>
    </row>
    <row r="529" spans="2:12" ht="15.75" hidden="1" thickBot="1" x14ac:dyDescent="0.3">
      <c r="B529" s="1" t="str">
        <f t="shared" si="268"/>
        <v>b</v>
      </c>
      <c r="C529" s="5" t="s">
        <v>103</v>
      </c>
      <c r="D529" s="4" t="s">
        <v>8</v>
      </c>
      <c r="E529" s="3">
        <v>0</v>
      </c>
      <c r="F529" s="3">
        <v>0</v>
      </c>
      <c r="G529" s="3">
        <v>0</v>
      </c>
      <c r="H529" s="3">
        <v>0</v>
      </c>
      <c r="I529" s="3">
        <v>0</v>
      </c>
      <c r="J529" s="3">
        <v>0</v>
      </c>
      <c r="K529" s="3">
        <f t="shared" si="284"/>
        <v>0</v>
      </c>
      <c r="L529" s="38"/>
    </row>
    <row r="530" spans="2:12" ht="46.5" thickTop="1" thickBot="1" x14ac:dyDescent="0.3">
      <c r="B530" s="1" t="str">
        <f t="shared" si="268"/>
        <v>a</v>
      </c>
      <c r="C530" s="14" t="s">
        <v>80</v>
      </c>
      <c r="D530" s="2" t="s">
        <v>77</v>
      </c>
      <c r="E530" s="16">
        <f t="shared" ref="E530:F530" si="292">E533+E541+E542+E543</f>
        <v>2212303</v>
      </c>
      <c r="F530" s="16">
        <f t="shared" si="292"/>
        <v>2600000</v>
      </c>
      <c r="G530" s="16">
        <f t="shared" ref="G530:J530" si="293">G533+G541+G542+G543</f>
        <v>2348000</v>
      </c>
      <c r="H530" s="16">
        <f t="shared" si="293"/>
        <v>0</v>
      </c>
      <c r="I530" s="16">
        <f t="shared" si="293"/>
        <v>2600000</v>
      </c>
      <c r="J530" s="16">
        <f t="shared" si="293"/>
        <v>3000000</v>
      </c>
      <c r="K530" s="42">
        <f t="shared" si="284"/>
        <v>400000</v>
      </c>
      <c r="L530" s="1" t="s">
        <v>225</v>
      </c>
    </row>
    <row r="531" spans="2:12" ht="30.75" hidden="1" thickTop="1" x14ac:dyDescent="0.25">
      <c r="B531" s="1" t="str">
        <f t="shared" ref="B531:B532" si="294">IF(OR(E531&lt;&gt;0,F531&lt;&gt;0,G531&lt;&gt;0,H531&lt;&gt;0,I531&lt;&gt;0,J531&lt;&gt;0,K531&lt;&gt;0),"a","b")</f>
        <v>b</v>
      </c>
      <c r="C531" s="28"/>
      <c r="D531" s="29" t="s">
        <v>20</v>
      </c>
      <c r="E531" s="31"/>
      <c r="F531" s="31"/>
      <c r="G531" s="31"/>
      <c r="H531" s="31"/>
      <c r="I531" s="31"/>
      <c r="J531" s="31"/>
      <c r="K531" s="31">
        <f t="shared" si="284"/>
        <v>0</v>
      </c>
      <c r="L531" s="38"/>
    </row>
    <row r="532" spans="2:12" ht="15.75" hidden="1" thickTop="1" x14ac:dyDescent="0.25">
      <c r="B532" s="1" t="str">
        <f t="shared" si="294"/>
        <v>b</v>
      </c>
      <c r="C532" s="28"/>
      <c r="D532" s="29" t="s">
        <v>19</v>
      </c>
      <c r="E532" s="31"/>
      <c r="F532" s="31"/>
      <c r="G532" s="31"/>
      <c r="H532" s="31"/>
      <c r="I532" s="31"/>
      <c r="J532" s="31"/>
      <c r="K532" s="31">
        <f t="shared" si="284"/>
        <v>0</v>
      </c>
      <c r="L532" s="38"/>
    </row>
    <row r="533" spans="2:12" ht="15.75" thickTop="1" x14ac:dyDescent="0.25">
      <c r="B533" s="1" t="str">
        <f t="shared" si="268"/>
        <v>a</v>
      </c>
      <c r="C533" s="8" t="s">
        <v>103</v>
      </c>
      <c r="D533" s="7" t="s">
        <v>18</v>
      </c>
      <c r="E533" s="6">
        <f t="shared" ref="E533:F533" si="295">SUM(E534:E540)</f>
        <v>2212303</v>
      </c>
      <c r="F533" s="6">
        <f t="shared" si="295"/>
        <v>2600000</v>
      </c>
      <c r="G533" s="6">
        <f t="shared" ref="G533" si="296">SUM(G534:G540)</f>
        <v>2348000</v>
      </c>
      <c r="H533" s="6">
        <f t="shared" ref="H533" si="297">SUM(H534:H540)</f>
        <v>0</v>
      </c>
      <c r="I533" s="6">
        <f t="shared" ref="I533" si="298">SUM(I534:I540)</f>
        <v>2600000</v>
      </c>
      <c r="J533" s="6">
        <f t="shared" ref="J533" si="299">SUM(J534:J540)</f>
        <v>3000000</v>
      </c>
      <c r="K533" s="6">
        <f t="shared" si="284"/>
        <v>400000</v>
      </c>
    </row>
    <row r="534" spans="2:12" hidden="1" x14ac:dyDescent="0.25">
      <c r="B534" s="1" t="str">
        <f t="shared" si="268"/>
        <v>b</v>
      </c>
      <c r="C534" s="11" t="s">
        <v>103</v>
      </c>
      <c r="D534" s="10" t="s">
        <v>17</v>
      </c>
      <c r="E534" s="9">
        <v>0</v>
      </c>
      <c r="F534" s="9">
        <v>0</v>
      </c>
      <c r="G534" s="9">
        <v>0</v>
      </c>
      <c r="H534" s="9"/>
      <c r="I534" s="9"/>
      <c r="J534" s="9"/>
      <c r="K534" s="9">
        <f t="shared" si="284"/>
        <v>0</v>
      </c>
      <c r="L534" s="38"/>
    </row>
    <row r="535" spans="2:12" hidden="1" x14ac:dyDescent="0.25">
      <c r="B535" s="1" t="str">
        <f t="shared" si="268"/>
        <v>b</v>
      </c>
      <c r="C535" s="11" t="s">
        <v>103</v>
      </c>
      <c r="D535" s="10" t="s">
        <v>16</v>
      </c>
      <c r="E535" s="9">
        <v>0</v>
      </c>
      <c r="F535" s="9">
        <v>0</v>
      </c>
      <c r="G535" s="9">
        <v>0</v>
      </c>
      <c r="H535" s="9"/>
      <c r="I535" s="9"/>
      <c r="J535" s="9"/>
      <c r="K535" s="9">
        <f t="shared" si="284"/>
        <v>0</v>
      </c>
      <c r="L535" s="38"/>
    </row>
    <row r="536" spans="2:12" hidden="1" x14ac:dyDescent="0.25">
      <c r="B536" s="1" t="str">
        <f t="shared" si="268"/>
        <v>b</v>
      </c>
      <c r="C536" s="11" t="s">
        <v>103</v>
      </c>
      <c r="D536" s="10" t="s">
        <v>15</v>
      </c>
      <c r="E536" s="9">
        <v>0</v>
      </c>
      <c r="F536" s="9">
        <v>0</v>
      </c>
      <c r="G536" s="9">
        <v>0</v>
      </c>
      <c r="H536" s="9"/>
      <c r="I536" s="9"/>
      <c r="J536" s="9"/>
      <c r="K536" s="9">
        <f t="shared" si="284"/>
        <v>0</v>
      </c>
      <c r="L536" s="38"/>
    </row>
    <row r="537" spans="2:12" hidden="1" x14ac:dyDescent="0.25">
      <c r="B537" s="1" t="str">
        <f t="shared" si="268"/>
        <v>b</v>
      </c>
      <c r="C537" s="11" t="s">
        <v>103</v>
      </c>
      <c r="D537" s="10" t="s">
        <v>14</v>
      </c>
      <c r="E537" s="9">
        <v>0</v>
      </c>
      <c r="F537" s="9">
        <v>0</v>
      </c>
      <c r="G537" s="9">
        <v>0</v>
      </c>
      <c r="H537" s="9"/>
      <c r="I537" s="9"/>
      <c r="J537" s="9"/>
      <c r="K537" s="9">
        <f t="shared" si="284"/>
        <v>0</v>
      </c>
      <c r="L537" s="38"/>
    </row>
    <row r="538" spans="2:12" hidden="1" x14ac:dyDescent="0.25">
      <c r="B538" s="1" t="str">
        <f t="shared" si="268"/>
        <v>b</v>
      </c>
      <c r="C538" s="11" t="s">
        <v>103</v>
      </c>
      <c r="D538" s="10" t="s">
        <v>13</v>
      </c>
      <c r="E538" s="9">
        <v>0</v>
      </c>
      <c r="F538" s="9">
        <v>0</v>
      </c>
      <c r="G538" s="9">
        <v>0</v>
      </c>
      <c r="H538" s="9"/>
      <c r="I538" s="9"/>
      <c r="J538" s="9"/>
      <c r="K538" s="9">
        <f t="shared" si="284"/>
        <v>0</v>
      </c>
      <c r="L538" s="38"/>
    </row>
    <row r="539" spans="2:12" ht="15.75" thickBot="1" x14ac:dyDescent="0.3">
      <c r="B539" s="1" t="str">
        <f t="shared" si="268"/>
        <v>a</v>
      </c>
      <c r="C539" s="11" t="s">
        <v>103</v>
      </c>
      <c r="D539" s="10" t="s">
        <v>12</v>
      </c>
      <c r="E539" s="9">
        <v>2212303</v>
      </c>
      <c r="F539" s="9">
        <v>2600000</v>
      </c>
      <c r="G539" s="9">
        <v>2348000</v>
      </c>
      <c r="H539" s="9"/>
      <c r="I539" s="9">
        <v>2600000</v>
      </c>
      <c r="J539" s="9">
        <v>3000000</v>
      </c>
      <c r="K539" s="39">
        <f t="shared" si="284"/>
        <v>400000</v>
      </c>
    </row>
    <row r="540" spans="2:12" ht="15.75" hidden="1" thickBot="1" x14ac:dyDescent="0.3">
      <c r="B540" s="1" t="str">
        <f t="shared" si="268"/>
        <v>b</v>
      </c>
      <c r="C540" s="11" t="s">
        <v>103</v>
      </c>
      <c r="D540" s="10" t="s">
        <v>11</v>
      </c>
      <c r="E540" s="9">
        <v>0</v>
      </c>
      <c r="F540" s="9">
        <v>0</v>
      </c>
      <c r="G540" s="9">
        <v>0</v>
      </c>
      <c r="H540" s="9"/>
      <c r="I540" s="9"/>
      <c r="J540" s="9"/>
      <c r="K540" s="9">
        <f t="shared" si="284"/>
        <v>0</v>
      </c>
      <c r="L540" s="38"/>
    </row>
    <row r="541" spans="2:12" ht="15.75" hidden="1" thickBot="1" x14ac:dyDescent="0.3">
      <c r="B541" s="1" t="str">
        <f t="shared" si="268"/>
        <v>b</v>
      </c>
      <c r="C541" s="8" t="s">
        <v>103</v>
      </c>
      <c r="D541" s="7" t="s">
        <v>10</v>
      </c>
      <c r="E541" s="6">
        <v>0</v>
      </c>
      <c r="F541" s="6">
        <v>0</v>
      </c>
      <c r="G541" s="6">
        <v>0</v>
      </c>
      <c r="H541" s="6">
        <v>0</v>
      </c>
      <c r="I541" s="6">
        <v>0</v>
      </c>
      <c r="J541" s="6">
        <v>0</v>
      </c>
      <c r="K541" s="6">
        <f t="shared" si="284"/>
        <v>0</v>
      </c>
      <c r="L541" s="38"/>
    </row>
    <row r="542" spans="2:12" ht="15.75" hidden="1" thickBot="1" x14ac:dyDescent="0.3">
      <c r="B542" s="1" t="str">
        <f t="shared" si="268"/>
        <v>b</v>
      </c>
      <c r="C542" s="8" t="s">
        <v>103</v>
      </c>
      <c r="D542" s="7" t="s">
        <v>9</v>
      </c>
      <c r="E542" s="6">
        <v>0</v>
      </c>
      <c r="F542" s="6">
        <v>0</v>
      </c>
      <c r="G542" s="6">
        <v>0</v>
      </c>
      <c r="H542" s="6">
        <v>0</v>
      </c>
      <c r="I542" s="6">
        <v>0</v>
      </c>
      <c r="J542" s="6">
        <v>0</v>
      </c>
      <c r="K542" s="6">
        <f t="shared" si="284"/>
        <v>0</v>
      </c>
      <c r="L542" s="38"/>
    </row>
    <row r="543" spans="2:12" ht="15.75" hidden="1" thickBot="1" x14ac:dyDescent="0.3">
      <c r="B543" s="1" t="str">
        <f t="shared" si="268"/>
        <v>b</v>
      </c>
      <c r="C543" s="5" t="s">
        <v>103</v>
      </c>
      <c r="D543" s="4" t="s">
        <v>8</v>
      </c>
      <c r="E543" s="3">
        <v>0</v>
      </c>
      <c r="F543" s="3">
        <v>0</v>
      </c>
      <c r="G543" s="3">
        <v>0</v>
      </c>
      <c r="H543" s="3">
        <v>0</v>
      </c>
      <c r="I543" s="3">
        <v>0</v>
      </c>
      <c r="J543" s="3">
        <v>0</v>
      </c>
      <c r="K543" s="3">
        <f t="shared" si="284"/>
        <v>0</v>
      </c>
      <c r="L543" s="38"/>
    </row>
    <row r="544" spans="2:12" ht="46.5" thickTop="1" thickBot="1" x14ac:dyDescent="0.3">
      <c r="B544" s="1" t="str">
        <f t="shared" si="268"/>
        <v>a</v>
      </c>
      <c r="C544" s="14" t="s">
        <v>78</v>
      </c>
      <c r="D544" s="2" t="s">
        <v>93</v>
      </c>
      <c r="E544" s="16">
        <f t="shared" ref="E544:F544" si="300">E547+E555+E556+E557</f>
        <v>526745</v>
      </c>
      <c r="F544" s="16">
        <f t="shared" si="300"/>
        <v>760000</v>
      </c>
      <c r="G544" s="16">
        <f t="shared" ref="G544:J544" si="301">G547+G555+G556+G557</f>
        <v>810000</v>
      </c>
      <c r="H544" s="16">
        <f t="shared" si="301"/>
        <v>0</v>
      </c>
      <c r="I544" s="16">
        <f t="shared" si="301"/>
        <v>760000</v>
      </c>
      <c r="J544" s="16">
        <f t="shared" si="301"/>
        <v>800000</v>
      </c>
      <c r="K544" s="42">
        <f t="shared" si="284"/>
        <v>40000</v>
      </c>
      <c r="L544" s="1" t="s">
        <v>226</v>
      </c>
    </row>
    <row r="545" spans="2:12" ht="30.75" hidden="1" thickTop="1" x14ac:dyDescent="0.25">
      <c r="B545" s="1" t="str">
        <f t="shared" si="268"/>
        <v>b</v>
      </c>
      <c r="C545" s="28"/>
      <c r="D545" s="29" t="s">
        <v>20</v>
      </c>
      <c r="E545" s="31"/>
      <c r="F545" s="31"/>
      <c r="G545" s="31"/>
      <c r="H545" s="31"/>
      <c r="I545" s="31"/>
      <c r="J545" s="31"/>
      <c r="K545" s="31">
        <f t="shared" si="284"/>
        <v>0</v>
      </c>
      <c r="L545" s="38"/>
    </row>
    <row r="546" spans="2:12" ht="15.75" hidden="1" thickTop="1" x14ac:dyDescent="0.25">
      <c r="B546" s="1" t="str">
        <f t="shared" si="268"/>
        <v>b</v>
      </c>
      <c r="C546" s="28"/>
      <c r="D546" s="29" t="s">
        <v>19</v>
      </c>
      <c r="E546" s="31"/>
      <c r="F546" s="31"/>
      <c r="G546" s="31"/>
      <c r="H546" s="31"/>
      <c r="I546" s="31"/>
      <c r="J546" s="31"/>
      <c r="K546" s="31">
        <f t="shared" si="284"/>
        <v>0</v>
      </c>
      <c r="L546" s="38"/>
    </row>
    <row r="547" spans="2:12" ht="15.75" thickTop="1" x14ac:dyDescent="0.25">
      <c r="B547" s="1" t="str">
        <f t="shared" si="268"/>
        <v>a</v>
      </c>
      <c r="C547" s="8" t="s">
        <v>103</v>
      </c>
      <c r="D547" s="7" t="s">
        <v>18</v>
      </c>
      <c r="E547" s="6">
        <f t="shared" ref="E547:F547" si="302">SUM(E548:E554)</f>
        <v>526745</v>
      </c>
      <c r="F547" s="6">
        <f t="shared" si="302"/>
        <v>760000</v>
      </c>
      <c r="G547" s="6">
        <f t="shared" ref="G547" si="303">SUM(G548:G554)</f>
        <v>810000</v>
      </c>
      <c r="H547" s="6">
        <f t="shared" ref="H547" si="304">SUM(H548:H554)</f>
        <v>0</v>
      </c>
      <c r="I547" s="6">
        <f t="shared" ref="I547" si="305">SUM(I548:I554)</f>
        <v>760000</v>
      </c>
      <c r="J547" s="6">
        <f t="shared" ref="J547" si="306">SUM(J548:J554)</f>
        <v>800000</v>
      </c>
      <c r="K547" s="6">
        <f t="shared" si="284"/>
        <v>40000</v>
      </c>
    </row>
    <row r="548" spans="2:12" hidden="1" x14ac:dyDescent="0.25">
      <c r="B548" s="1" t="str">
        <f t="shared" si="268"/>
        <v>b</v>
      </c>
      <c r="C548" s="11" t="s">
        <v>103</v>
      </c>
      <c r="D548" s="10" t="s">
        <v>17</v>
      </c>
      <c r="E548" s="9">
        <v>0</v>
      </c>
      <c r="F548" s="9">
        <v>0</v>
      </c>
      <c r="G548" s="9">
        <v>0</v>
      </c>
      <c r="H548" s="9"/>
      <c r="I548" s="9"/>
      <c r="J548" s="9"/>
      <c r="K548" s="9">
        <f t="shared" si="284"/>
        <v>0</v>
      </c>
      <c r="L548" s="38"/>
    </row>
    <row r="549" spans="2:12" ht="15.75" thickBot="1" x14ac:dyDescent="0.3">
      <c r="B549" s="1" t="str">
        <f t="shared" si="268"/>
        <v>a</v>
      </c>
      <c r="C549" s="11" t="s">
        <v>103</v>
      </c>
      <c r="D549" s="10" t="s">
        <v>16</v>
      </c>
      <c r="E549" s="9">
        <v>526745</v>
      </c>
      <c r="F549" s="9">
        <v>760000</v>
      </c>
      <c r="G549" s="9">
        <v>810000</v>
      </c>
      <c r="H549" s="9"/>
      <c r="I549" s="9">
        <v>760000</v>
      </c>
      <c r="J549" s="9">
        <v>800000</v>
      </c>
      <c r="K549" s="39">
        <f t="shared" si="284"/>
        <v>40000</v>
      </c>
    </row>
    <row r="550" spans="2:12" ht="15.75" hidden="1" thickBot="1" x14ac:dyDescent="0.3">
      <c r="B550" s="1" t="str">
        <f t="shared" si="268"/>
        <v>b</v>
      </c>
      <c r="C550" s="11" t="s">
        <v>103</v>
      </c>
      <c r="D550" s="10" t="s">
        <v>15</v>
      </c>
      <c r="E550" s="9">
        <v>0</v>
      </c>
      <c r="F550" s="9">
        <v>0</v>
      </c>
      <c r="G550" s="9">
        <v>0</v>
      </c>
      <c r="H550" s="9"/>
      <c r="I550" s="9"/>
      <c r="J550" s="9"/>
      <c r="K550" s="9">
        <f t="shared" si="284"/>
        <v>0</v>
      </c>
      <c r="L550" s="38"/>
    </row>
    <row r="551" spans="2:12" ht="15.75" hidden="1" thickBot="1" x14ac:dyDescent="0.3">
      <c r="B551" s="1" t="str">
        <f t="shared" si="268"/>
        <v>b</v>
      </c>
      <c r="C551" s="11" t="s">
        <v>103</v>
      </c>
      <c r="D551" s="10" t="s">
        <v>14</v>
      </c>
      <c r="E551" s="9">
        <v>0</v>
      </c>
      <c r="F551" s="9">
        <v>0</v>
      </c>
      <c r="G551" s="9">
        <v>0</v>
      </c>
      <c r="H551" s="9"/>
      <c r="I551" s="9"/>
      <c r="J551" s="9"/>
      <c r="K551" s="9">
        <f t="shared" si="284"/>
        <v>0</v>
      </c>
      <c r="L551" s="38"/>
    </row>
    <row r="552" spans="2:12" ht="15.75" hidden="1" thickBot="1" x14ac:dyDescent="0.3">
      <c r="B552" s="1" t="str">
        <f t="shared" si="268"/>
        <v>b</v>
      </c>
      <c r="C552" s="11" t="s">
        <v>103</v>
      </c>
      <c r="D552" s="10" t="s">
        <v>13</v>
      </c>
      <c r="E552" s="9">
        <v>0</v>
      </c>
      <c r="F552" s="9">
        <v>0</v>
      </c>
      <c r="G552" s="9">
        <v>0</v>
      </c>
      <c r="H552" s="9"/>
      <c r="I552" s="9"/>
      <c r="J552" s="9"/>
      <c r="K552" s="9">
        <f t="shared" si="284"/>
        <v>0</v>
      </c>
      <c r="L552" s="38"/>
    </row>
    <row r="553" spans="2:12" ht="15.75" hidden="1" thickBot="1" x14ac:dyDescent="0.3">
      <c r="B553" s="1" t="str">
        <f t="shared" si="268"/>
        <v>b</v>
      </c>
      <c r="C553" s="11" t="s">
        <v>103</v>
      </c>
      <c r="D553" s="10" t="s">
        <v>12</v>
      </c>
      <c r="E553" s="9">
        <v>0</v>
      </c>
      <c r="F553" s="9">
        <v>0</v>
      </c>
      <c r="G553" s="9">
        <v>0</v>
      </c>
      <c r="H553" s="9"/>
      <c r="I553" s="9"/>
      <c r="J553" s="9"/>
      <c r="K553" s="9">
        <f t="shared" si="284"/>
        <v>0</v>
      </c>
      <c r="L553" s="38"/>
    </row>
    <row r="554" spans="2:12" ht="15.75" hidden="1" thickBot="1" x14ac:dyDescent="0.3">
      <c r="B554" s="1" t="str">
        <f t="shared" si="268"/>
        <v>b</v>
      </c>
      <c r="C554" s="11" t="s">
        <v>103</v>
      </c>
      <c r="D554" s="10" t="s">
        <v>11</v>
      </c>
      <c r="E554" s="9">
        <v>0</v>
      </c>
      <c r="F554" s="9">
        <v>0</v>
      </c>
      <c r="G554" s="9">
        <v>0</v>
      </c>
      <c r="H554" s="9"/>
      <c r="I554" s="9"/>
      <c r="J554" s="9"/>
      <c r="K554" s="9">
        <f t="shared" si="284"/>
        <v>0</v>
      </c>
      <c r="L554" s="38"/>
    </row>
    <row r="555" spans="2:12" ht="15.75" hidden="1" thickBot="1" x14ac:dyDescent="0.3">
      <c r="B555" s="1" t="str">
        <f t="shared" si="268"/>
        <v>b</v>
      </c>
      <c r="C555" s="8" t="s">
        <v>103</v>
      </c>
      <c r="D555" s="7" t="s">
        <v>10</v>
      </c>
      <c r="E555" s="6">
        <v>0</v>
      </c>
      <c r="F555" s="6">
        <v>0</v>
      </c>
      <c r="G555" s="6">
        <v>0</v>
      </c>
      <c r="H555" s="6">
        <v>0</v>
      </c>
      <c r="I555" s="6">
        <v>0</v>
      </c>
      <c r="J555" s="6">
        <v>0</v>
      </c>
      <c r="K555" s="6">
        <f t="shared" si="284"/>
        <v>0</v>
      </c>
      <c r="L555" s="38"/>
    </row>
    <row r="556" spans="2:12" ht="15.75" hidden="1" thickBot="1" x14ac:dyDescent="0.3">
      <c r="B556" s="1" t="str">
        <f t="shared" si="268"/>
        <v>b</v>
      </c>
      <c r="C556" s="8" t="s">
        <v>103</v>
      </c>
      <c r="D556" s="7" t="s">
        <v>9</v>
      </c>
      <c r="E556" s="6">
        <v>0</v>
      </c>
      <c r="F556" s="6">
        <v>0</v>
      </c>
      <c r="G556" s="6">
        <v>0</v>
      </c>
      <c r="H556" s="6">
        <v>0</v>
      </c>
      <c r="I556" s="6">
        <v>0</v>
      </c>
      <c r="J556" s="6">
        <v>0</v>
      </c>
      <c r="K556" s="6">
        <f t="shared" si="284"/>
        <v>0</v>
      </c>
      <c r="L556" s="38"/>
    </row>
    <row r="557" spans="2:12" ht="15.75" hidden="1" thickBot="1" x14ac:dyDescent="0.3">
      <c r="B557" s="1" t="str">
        <f t="shared" si="268"/>
        <v>b</v>
      </c>
      <c r="C557" s="5" t="s">
        <v>103</v>
      </c>
      <c r="D557" s="4" t="s">
        <v>8</v>
      </c>
      <c r="E557" s="3">
        <v>0</v>
      </c>
      <c r="F557" s="3">
        <v>0</v>
      </c>
      <c r="G557" s="3">
        <v>0</v>
      </c>
      <c r="H557" s="3">
        <v>0</v>
      </c>
      <c r="I557" s="3">
        <v>0</v>
      </c>
      <c r="J557" s="3">
        <v>0</v>
      </c>
      <c r="K557" s="3">
        <f t="shared" si="284"/>
        <v>0</v>
      </c>
      <c r="L557" s="38"/>
    </row>
    <row r="558" spans="2:12" ht="46.5" thickTop="1" thickBot="1" x14ac:dyDescent="0.3">
      <c r="B558" s="1" t="str">
        <f t="shared" si="268"/>
        <v>a</v>
      </c>
      <c r="C558" s="14" t="s">
        <v>76</v>
      </c>
      <c r="D558" s="2" t="s">
        <v>91</v>
      </c>
      <c r="E558" s="16">
        <f t="shared" ref="E558:F558" si="307">E561+E569+E570+E571</f>
        <v>984000</v>
      </c>
      <c r="F558" s="16">
        <f t="shared" si="307"/>
        <v>1500000</v>
      </c>
      <c r="G558" s="16">
        <f t="shared" ref="G558:J558" si="308">G561+G569+G570+G571</f>
        <v>1230000</v>
      </c>
      <c r="H558" s="16">
        <f t="shared" si="308"/>
        <v>0</v>
      </c>
      <c r="I558" s="16">
        <f t="shared" si="308"/>
        <v>1500000</v>
      </c>
      <c r="J558" s="16">
        <f t="shared" si="308"/>
        <v>1550000</v>
      </c>
      <c r="K558" s="42">
        <f t="shared" si="284"/>
        <v>50000</v>
      </c>
      <c r="L558" s="1" t="s">
        <v>227</v>
      </c>
    </row>
    <row r="559" spans="2:12" ht="30.75" hidden="1" thickTop="1" x14ac:dyDescent="0.25">
      <c r="B559" s="1" t="str">
        <f t="shared" ref="B559:B560" si="309">IF(OR(E559&lt;&gt;0,F559&lt;&gt;0,G559&lt;&gt;0,H559&lt;&gt;0,I559&lt;&gt;0,J559&lt;&gt;0,K559&lt;&gt;0),"a","b")</f>
        <v>b</v>
      </c>
      <c r="C559" s="28"/>
      <c r="D559" s="29" t="s">
        <v>20</v>
      </c>
      <c r="E559" s="31"/>
      <c r="F559" s="31"/>
      <c r="G559" s="31"/>
      <c r="H559" s="31"/>
      <c r="I559" s="31"/>
      <c r="J559" s="31"/>
      <c r="K559" s="31">
        <f t="shared" si="284"/>
        <v>0</v>
      </c>
      <c r="L559" s="38"/>
    </row>
    <row r="560" spans="2:12" ht="15.75" hidden="1" thickTop="1" x14ac:dyDescent="0.25">
      <c r="B560" s="1" t="str">
        <f t="shared" si="309"/>
        <v>b</v>
      </c>
      <c r="C560" s="28"/>
      <c r="D560" s="29" t="s">
        <v>19</v>
      </c>
      <c r="E560" s="31"/>
      <c r="F560" s="31"/>
      <c r="G560" s="31"/>
      <c r="H560" s="31"/>
      <c r="I560" s="31"/>
      <c r="J560" s="31"/>
      <c r="K560" s="31">
        <f t="shared" si="284"/>
        <v>0</v>
      </c>
      <c r="L560" s="38"/>
    </row>
    <row r="561" spans="2:12" ht="15.75" thickTop="1" x14ac:dyDescent="0.25">
      <c r="B561" s="1" t="str">
        <f t="shared" ref="B561:B634" si="310">IF(OR(E561&lt;&gt;0,F561&lt;&gt;0,G561&lt;&gt;0,H561&lt;&gt;0,I561&lt;&gt;0,J561&lt;&gt;0,K561&lt;&gt;0),"a","b")</f>
        <v>a</v>
      </c>
      <c r="C561" s="8" t="s">
        <v>103</v>
      </c>
      <c r="D561" s="7" t="s">
        <v>18</v>
      </c>
      <c r="E561" s="6">
        <f t="shared" ref="E561:F561" si="311">SUM(E562:E568)</f>
        <v>984000</v>
      </c>
      <c r="F561" s="6">
        <f t="shared" si="311"/>
        <v>1500000</v>
      </c>
      <c r="G561" s="6">
        <f t="shared" ref="G561" si="312">SUM(G562:G568)</f>
        <v>1230000</v>
      </c>
      <c r="H561" s="6">
        <f t="shared" ref="H561" si="313">SUM(H562:H568)</f>
        <v>0</v>
      </c>
      <c r="I561" s="6">
        <f t="shared" ref="I561" si="314">SUM(I562:I568)</f>
        <v>1500000</v>
      </c>
      <c r="J561" s="6">
        <f t="shared" ref="J561" si="315">SUM(J562:J568)</f>
        <v>1550000</v>
      </c>
      <c r="K561" s="6">
        <f t="shared" si="284"/>
        <v>50000</v>
      </c>
    </row>
    <row r="562" spans="2:12" hidden="1" x14ac:dyDescent="0.25">
      <c r="B562" s="1" t="str">
        <f t="shared" si="310"/>
        <v>b</v>
      </c>
      <c r="C562" s="11" t="s">
        <v>103</v>
      </c>
      <c r="D562" s="10" t="s">
        <v>17</v>
      </c>
      <c r="E562" s="9">
        <v>0</v>
      </c>
      <c r="F562" s="9">
        <v>0</v>
      </c>
      <c r="G562" s="9">
        <v>0</v>
      </c>
      <c r="H562" s="9"/>
      <c r="I562" s="9"/>
      <c r="J562" s="9"/>
      <c r="K562" s="9">
        <f t="shared" si="284"/>
        <v>0</v>
      </c>
      <c r="L562" s="38"/>
    </row>
    <row r="563" spans="2:12" hidden="1" x14ac:dyDescent="0.25">
      <c r="B563" s="1" t="str">
        <f t="shared" si="310"/>
        <v>b</v>
      </c>
      <c r="C563" s="11" t="s">
        <v>103</v>
      </c>
      <c r="D563" s="10" t="s">
        <v>16</v>
      </c>
      <c r="E563" s="9">
        <v>0</v>
      </c>
      <c r="F563" s="9">
        <v>0</v>
      </c>
      <c r="G563" s="9">
        <v>0</v>
      </c>
      <c r="H563" s="9"/>
      <c r="I563" s="9"/>
      <c r="J563" s="9"/>
      <c r="K563" s="9">
        <f t="shared" si="284"/>
        <v>0</v>
      </c>
      <c r="L563" s="38"/>
    </row>
    <row r="564" spans="2:12" hidden="1" x14ac:dyDescent="0.25">
      <c r="B564" s="1" t="str">
        <f t="shared" si="310"/>
        <v>b</v>
      </c>
      <c r="C564" s="11" t="s">
        <v>103</v>
      </c>
      <c r="D564" s="10" t="s">
        <v>15</v>
      </c>
      <c r="E564" s="9">
        <v>0</v>
      </c>
      <c r="F564" s="9">
        <v>0</v>
      </c>
      <c r="G564" s="9">
        <v>0</v>
      </c>
      <c r="H564" s="9"/>
      <c r="I564" s="9"/>
      <c r="J564" s="9"/>
      <c r="K564" s="9">
        <f t="shared" si="284"/>
        <v>0</v>
      </c>
      <c r="L564" s="38"/>
    </row>
    <row r="565" spans="2:12" hidden="1" x14ac:dyDescent="0.25">
      <c r="B565" s="1" t="str">
        <f t="shared" si="310"/>
        <v>b</v>
      </c>
      <c r="C565" s="11" t="s">
        <v>103</v>
      </c>
      <c r="D565" s="10" t="s">
        <v>14</v>
      </c>
      <c r="E565" s="9">
        <v>0</v>
      </c>
      <c r="F565" s="9">
        <v>0</v>
      </c>
      <c r="G565" s="9">
        <v>0</v>
      </c>
      <c r="H565" s="9"/>
      <c r="I565" s="9"/>
      <c r="J565" s="9"/>
      <c r="K565" s="9">
        <f t="shared" si="284"/>
        <v>0</v>
      </c>
      <c r="L565" s="38"/>
    </row>
    <row r="566" spans="2:12" hidden="1" x14ac:dyDescent="0.25">
      <c r="B566" s="1" t="str">
        <f t="shared" si="310"/>
        <v>b</v>
      </c>
      <c r="C566" s="11" t="s">
        <v>103</v>
      </c>
      <c r="D566" s="10" t="s">
        <v>13</v>
      </c>
      <c r="E566" s="9">
        <v>0</v>
      </c>
      <c r="F566" s="9">
        <v>0</v>
      </c>
      <c r="G566" s="9">
        <v>0</v>
      </c>
      <c r="H566" s="9"/>
      <c r="I566" s="9"/>
      <c r="J566" s="9"/>
      <c r="K566" s="9">
        <f t="shared" si="284"/>
        <v>0</v>
      </c>
      <c r="L566" s="38"/>
    </row>
    <row r="567" spans="2:12" ht="15.75" thickBot="1" x14ac:dyDescent="0.3">
      <c r="B567" s="1" t="str">
        <f t="shared" si="310"/>
        <v>a</v>
      </c>
      <c r="C567" s="11" t="s">
        <v>103</v>
      </c>
      <c r="D567" s="10" t="s">
        <v>12</v>
      </c>
      <c r="E567" s="9">
        <v>984000</v>
      </c>
      <c r="F567" s="9">
        <v>1500000</v>
      </c>
      <c r="G567" s="9">
        <v>1230000</v>
      </c>
      <c r="H567" s="9"/>
      <c r="I567" s="9">
        <v>1500000</v>
      </c>
      <c r="J567" s="9">
        <v>1550000</v>
      </c>
      <c r="K567" s="39">
        <f t="shared" si="284"/>
        <v>50000</v>
      </c>
    </row>
    <row r="568" spans="2:12" ht="15.75" hidden="1" thickBot="1" x14ac:dyDescent="0.3">
      <c r="B568" s="1" t="str">
        <f t="shared" si="310"/>
        <v>b</v>
      </c>
      <c r="C568" s="11" t="s">
        <v>103</v>
      </c>
      <c r="D568" s="10" t="s">
        <v>11</v>
      </c>
      <c r="E568" s="9">
        <v>0</v>
      </c>
      <c r="F568" s="9">
        <v>0</v>
      </c>
      <c r="G568" s="9">
        <v>0</v>
      </c>
      <c r="H568" s="9"/>
      <c r="I568" s="9"/>
      <c r="J568" s="9"/>
      <c r="K568" s="9">
        <f t="shared" si="284"/>
        <v>0</v>
      </c>
      <c r="L568" s="38"/>
    </row>
    <row r="569" spans="2:12" ht="15.75" hidden="1" thickBot="1" x14ac:dyDescent="0.3">
      <c r="B569" s="1" t="str">
        <f t="shared" si="310"/>
        <v>b</v>
      </c>
      <c r="C569" s="8" t="s">
        <v>103</v>
      </c>
      <c r="D569" s="7" t="s">
        <v>10</v>
      </c>
      <c r="E569" s="6">
        <v>0</v>
      </c>
      <c r="F569" s="6">
        <v>0</v>
      </c>
      <c r="G569" s="6">
        <v>0</v>
      </c>
      <c r="H569" s="6">
        <v>0</v>
      </c>
      <c r="I569" s="6">
        <v>0</v>
      </c>
      <c r="J569" s="6">
        <v>0</v>
      </c>
      <c r="K569" s="6">
        <f t="shared" ref="K569:K632" si="316">J569-I569</f>
        <v>0</v>
      </c>
      <c r="L569" s="38"/>
    </row>
    <row r="570" spans="2:12" ht="15.75" hidden="1" thickBot="1" x14ac:dyDescent="0.3">
      <c r="B570" s="1" t="str">
        <f t="shared" si="310"/>
        <v>b</v>
      </c>
      <c r="C570" s="8" t="s">
        <v>103</v>
      </c>
      <c r="D570" s="7" t="s">
        <v>9</v>
      </c>
      <c r="E570" s="6">
        <v>0</v>
      </c>
      <c r="F570" s="6">
        <v>0</v>
      </c>
      <c r="G570" s="6">
        <v>0</v>
      </c>
      <c r="H570" s="6">
        <v>0</v>
      </c>
      <c r="I570" s="6">
        <v>0</v>
      </c>
      <c r="J570" s="6">
        <v>0</v>
      </c>
      <c r="K570" s="6">
        <f t="shared" si="316"/>
        <v>0</v>
      </c>
      <c r="L570" s="38"/>
    </row>
    <row r="571" spans="2:12" ht="15.75" hidden="1" thickBot="1" x14ac:dyDescent="0.3">
      <c r="B571" s="1" t="str">
        <f t="shared" si="310"/>
        <v>b</v>
      </c>
      <c r="C571" s="5" t="s">
        <v>103</v>
      </c>
      <c r="D571" s="4" t="s">
        <v>8</v>
      </c>
      <c r="E571" s="3">
        <v>0</v>
      </c>
      <c r="F571" s="3">
        <v>0</v>
      </c>
      <c r="G571" s="3">
        <v>0</v>
      </c>
      <c r="H571" s="3">
        <v>0</v>
      </c>
      <c r="I571" s="3">
        <v>0</v>
      </c>
      <c r="J571" s="3">
        <v>0</v>
      </c>
      <c r="K571" s="3">
        <f t="shared" si="316"/>
        <v>0</v>
      </c>
      <c r="L571" s="38"/>
    </row>
    <row r="572" spans="2:12" ht="61.5" thickTop="1" thickBot="1" x14ac:dyDescent="0.3">
      <c r="B572" s="1" t="str">
        <f t="shared" si="310"/>
        <v>a</v>
      </c>
      <c r="C572" s="14" t="s">
        <v>74</v>
      </c>
      <c r="D572" s="2" t="s">
        <v>0</v>
      </c>
      <c r="E572" s="16">
        <f t="shared" ref="E572:F572" si="317">E575+E583+E584+E585</f>
        <v>12164.8</v>
      </c>
      <c r="F572" s="16">
        <f t="shared" si="317"/>
        <v>144000</v>
      </c>
      <c r="G572" s="16">
        <f t="shared" ref="G572:J572" si="318">G575+G583+G584+G585</f>
        <v>126000</v>
      </c>
      <c r="H572" s="16">
        <f t="shared" si="318"/>
        <v>0</v>
      </c>
      <c r="I572" s="16">
        <f t="shared" si="318"/>
        <v>144000</v>
      </c>
      <c r="J572" s="16">
        <f t="shared" si="318"/>
        <v>200000</v>
      </c>
      <c r="K572" s="42">
        <f t="shared" si="316"/>
        <v>56000</v>
      </c>
      <c r="L572" s="1" t="s">
        <v>228</v>
      </c>
    </row>
    <row r="573" spans="2:12" ht="30.75" hidden="1" thickTop="1" x14ac:dyDescent="0.25">
      <c r="B573" s="1" t="str">
        <f t="shared" si="310"/>
        <v>b</v>
      </c>
      <c r="C573" s="28"/>
      <c r="D573" s="29" t="s">
        <v>20</v>
      </c>
      <c r="E573" s="31"/>
      <c r="F573" s="31"/>
      <c r="G573" s="31"/>
      <c r="H573" s="31"/>
      <c r="I573" s="31"/>
      <c r="J573" s="31"/>
      <c r="K573" s="31">
        <f t="shared" si="316"/>
        <v>0</v>
      </c>
      <c r="L573" s="38"/>
    </row>
    <row r="574" spans="2:12" ht="15.75" hidden="1" thickTop="1" x14ac:dyDescent="0.25">
      <c r="B574" s="1" t="str">
        <f t="shared" si="310"/>
        <v>b</v>
      </c>
      <c r="C574" s="28"/>
      <c r="D574" s="29" t="s">
        <v>19</v>
      </c>
      <c r="E574" s="31"/>
      <c r="F574" s="31"/>
      <c r="G574" s="31"/>
      <c r="H574" s="31"/>
      <c r="I574" s="31"/>
      <c r="J574" s="31"/>
      <c r="K574" s="31">
        <f t="shared" si="316"/>
        <v>0</v>
      </c>
      <c r="L574" s="38"/>
    </row>
    <row r="575" spans="2:12" ht="15.75" thickTop="1" x14ac:dyDescent="0.25">
      <c r="B575" s="1" t="str">
        <f t="shared" si="310"/>
        <v>a</v>
      </c>
      <c r="C575" s="8" t="s">
        <v>103</v>
      </c>
      <c r="D575" s="7" t="s">
        <v>18</v>
      </c>
      <c r="E575" s="6">
        <f t="shared" ref="E575:F575" si="319">SUM(E576:E582)</f>
        <v>12164.8</v>
      </c>
      <c r="F575" s="6">
        <f t="shared" si="319"/>
        <v>144000</v>
      </c>
      <c r="G575" s="6">
        <f t="shared" ref="G575" si="320">SUM(G576:G582)</f>
        <v>126000</v>
      </c>
      <c r="H575" s="6">
        <f t="shared" ref="H575" si="321">SUM(H576:H582)</f>
        <v>0</v>
      </c>
      <c r="I575" s="6">
        <f t="shared" ref="I575" si="322">SUM(I576:I582)</f>
        <v>144000</v>
      </c>
      <c r="J575" s="6">
        <f t="shared" ref="J575" si="323">SUM(J576:J582)</f>
        <v>200000</v>
      </c>
      <c r="K575" s="6">
        <f t="shared" si="316"/>
        <v>56000</v>
      </c>
    </row>
    <row r="576" spans="2:12" hidden="1" x14ac:dyDescent="0.25">
      <c r="B576" s="1" t="str">
        <f t="shared" si="310"/>
        <v>b</v>
      </c>
      <c r="C576" s="11" t="s">
        <v>103</v>
      </c>
      <c r="D576" s="10" t="s">
        <v>17</v>
      </c>
      <c r="E576" s="9">
        <v>0</v>
      </c>
      <c r="F576" s="9">
        <v>0</v>
      </c>
      <c r="G576" s="9">
        <v>0</v>
      </c>
      <c r="H576" s="9"/>
      <c r="I576" s="9"/>
      <c r="J576" s="9"/>
      <c r="K576" s="9">
        <f t="shared" si="316"/>
        <v>0</v>
      </c>
      <c r="L576" s="38"/>
    </row>
    <row r="577" spans="2:12" hidden="1" x14ac:dyDescent="0.25">
      <c r="B577" s="1" t="str">
        <f t="shared" si="310"/>
        <v>b</v>
      </c>
      <c r="C577" s="11" t="s">
        <v>103</v>
      </c>
      <c r="D577" s="10" t="s">
        <v>16</v>
      </c>
      <c r="E577" s="9">
        <v>0</v>
      </c>
      <c r="F577" s="9">
        <v>0</v>
      </c>
      <c r="G577" s="9">
        <v>0</v>
      </c>
      <c r="H577" s="9"/>
      <c r="I577" s="9"/>
      <c r="J577" s="9"/>
      <c r="K577" s="9">
        <f t="shared" si="316"/>
        <v>0</v>
      </c>
      <c r="L577" s="38"/>
    </row>
    <row r="578" spans="2:12" hidden="1" x14ac:dyDescent="0.25">
      <c r="B578" s="1" t="str">
        <f t="shared" si="310"/>
        <v>b</v>
      </c>
      <c r="C578" s="11" t="s">
        <v>103</v>
      </c>
      <c r="D578" s="10" t="s">
        <v>15</v>
      </c>
      <c r="E578" s="9">
        <v>0</v>
      </c>
      <c r="F578" s="9">
        <v>0</v>
      </c>
      <c r="G578" s="9">
        <v>0</v>
      </c>
      <c r="H578" s="9"/>
      <c r="I578" s="9"/>
      <c r="J578" s="9"/>
      <c r="K578" s="9">
        <f t="shared" si="316"/>
        <v>0</v>
      </c>
      <c r="L578" s="38"/>
    </row>
    <row r="579" spans="2:12" hidden="1" x14ac:dyDescent="0.25">
      <c r="B579" s="1" t="str">
        <f t="shared" si="310"/>
        <v>b</v>
      </c>
      <c r="C579" s="11" t="s">
        <v>103</v>
      </c>
      <c r="D579" s="10" t="s">
        <v>14</v>
      </c>
      <c r="E579" s="9">
        <v>0</v>
      </c>
      <c r="F579" s="9">
        <v>0</v>
      </c>
      <c r="G579" s="9">
        <v>0</v>
      </c>
      <c r="H579" s="9"/>
      <c r="I579" s="9"/>
      <c r="J579" s="9"/>
      <c r="K579" s="9">
        <f t="shared" si="316"/>
        <v>0</v>
      </c>
      <c r="L579" s="38"/>
    </row>
    <row r="580" spans="2:12" hidden="1" x14ac:dyDescent="0.25">
      <c r="B580" s="1" t="str">
        <f t="shared" si="310"/>
        <v>b</v>
      </c>
      <c r="C580" s="11" t="s">
        <v>103</v>
      </c>
      <c r="D580" s="10" t="s">
        <v>13</v>
      </c>
      <c r="E580" s="9">
        <v>0</v>
      </c>
      <c r="F580" s="9">
        <v>0</v>
      </c>
      <c r="G580" s="9">
        <v>0</v>
      </c>
      <c r="H580" s="9"/>
      <c r="I580" s="9"/>
      <c r="J580" s="9"/>
      <c r="K580" s="9">
        <f t="shared" si="316"/>
        <v>0</v>
      </c>
      <c r="L580" s="38"/>
    </row>
    <row r="581" spans="2:12" ht="15.75" thickBot="1" x14ac:dyDescent="0.3">
      <c r="B581" s="1" t="str">
        <f t="shared" si="310"/>
        <v>a</v>
      </c>
      <c r="C581" s="11" t="s">
        <v>103</v>
      </c>
      <c r="D581" s="10" t="s">
        <v>12</v>
      </c>
      <c r="E581" s="9">
        <v>12164.8</v>
      </c>
      <c r="F581" s="9">
        <v>144000</v>
      </c>
      <c r="G581" s="9">
        <v>126000</v>
      </c>
      <c r="H581" s="9"/>
      <c r="I581" s="9">
        <v>144000</v>
      </c>
      <c r="J581" s="9">
        <v>200000</v>
      </c>
      <c r="K581" s="39">
        <f t="shared" si="316"/>
        <v>56000</v>
      </c>
    </row>
    <row r="582" spans="2:12" ht="15.75" hidden="1" thickBot="1" x14ac:dyDescent="0.3">
      <c r="B582" s="1" t="str">
        <f t="shared" si="310"/>
        <v>b</v>
      </c>
      <c r="C582" s="11" t="s">
        <v>103</v>
      </c>
      <c r="D582" s="10" t="s">
        <v>11</v>
      </c>
      <c r="E582" s="9">
        <v>0</v>
      </c>
      <c r="F582" s="9">
        <v>0</v>
      </c>
      <c r="G582" s="9">
        <v>0</v>
      </c>
      <c r="H582" s="9"/>
      <c r="I582" s="9"/>
      <c r="J582" s="9"/>
      <c r="K582" s="9">
        <f t="shared" si="316"/>
        <v>0</v>
      </c>
      <c r="L582" s="38"/>
    </row>
    <row r="583" spans="2:12" ht="15.75" hidden="1" thickBot="1" x14ac:dyDescent="0.3">
      <c r="B583" s="1" t="str">
        <f t="shared" si="310"/>
        <v>b</v>
      </c>
      <c r="C583" s="8" t="s">
        <v>103</v>
      </c>
      <c r="D583" s="7" t="s">
        <v>10</v>
      </c>
      <c r="E583" s="6">
        <v>0</v>
      </c>
      <c r="F583" s="6">
        <v>0</v>
      </c>
      <c r="G583" s="6">
        <v>0</v>
      </c>
      <c r="H583" s="6">
        <v>0</v>
      </c>
      <c r="I583" s="6">
        <v>0</v>
      </c>
      <c r="J583" s="6">
        <v>0</v>
      </c>
      <c r="K583" s="6">
        <f t="shared" si="316"/>
        <v>0</v>
      </c>
      <c r="L583" s="38"/>
    </row>
    <row r="584" spans="2:12" ht="15.75" hidden="1" thickBot="1" x14ac:dyDescent="0.3">
      <c r="B584" s="1" t="str">
        <f t="shared" si="310"/>
        <v>b</v>
      </c>
      <c r="C584" s="8" t="s">
        <v>103</v>
      </c>
      <c r="D584" s="7" t="s">
        <v>9</v>
      </c>
      <c r="E584" s="6">
        <v>0</v>
      </c>
      <c r="F584" s="6">
        <v>0</v>
      </c>
      <c r="G584" s="6">
        <v>0</v>
      </c>
      <c r="H584" s="6">
        <v>0</v>
      </c>
      <c r="I584" s="6">
        <v>0</v>
      </c>
      <c r="J584" s="6">
        <v>0</v>
      </c>
      <c r="K584" s="6">
        <f t="shared" si="316"/>
        <v>0</v>
      </c>
      <c r="L584" s="38"/>
    </row>
    <row r="585" spans="2:12" ht="15.75" hidden="1" thickBot="1" x14ac:dyDescent="0.3">
      <c r="B585" s="1" t="str">
        <f t="shared" si="310"/>
        <v>b</v>
      </c>
      <c r="C585" s="5" t="s">
        <v>103</v>
      </c>
      <c r="D585" s="4" t="s">
        <v>8</v>
      </c>
      <c r="E585" s="3">
        <v>0</v>
      </c>
      <c r="F585" s="3">
        <v>0</v>
      </c>
      <c r="G585" s="3">
        <v>0</v>
      </c>
      <c r="H585" s="3">
        <v>0</v>
      </c>
      <c r="I585" s="3">
        <v>0</v>
      </c>
      <c r="J585" s="3">
        <v>0</v>
      </c>
      <c r="K585" s="3">
        <f t="shared" si="316"/>
        <v>0</v>
      </c>
      <c r="L585" s="38"/>
    </row>
    <row r="586" spans="2:12" ht="106.5" thickTop="1" thickBot="1" x14ac:dyDescent="0.3">
      <c r="B586" s="1" t="str">
        <f t="shared" si="310"/>
        <v>a</v>
      </c>
      <c r="C586" s="14" t="s">
        <v>1</v>
      </c>
      <c r="D586" s="2" t="s">
        <v>160</v>
      </c>
      <c r="E586" s="16">
        <f t="shared" ref="E586:F586" si="324">E589+E597+E598+E599</f>
        <v>0</v>
      </c>
      <c r="F586" s="16">
        <f t="shared" si="324"/>
        <v>46000</v>
      </c>
      <c r="G586" s="16">
        <f t="shared" ref="G586:J586" si="325">G589+G597+G598+G599</f>
        <v>36600</v>
      </c>
      <c r="H586" s="16">
        <f t="shared" si="325"/>
        <v>0</v>
      </c>
      <c r="I586" s="16">
        <f t="shared" si="325"/>
        <v>46000</v>
      </c>
      <c r="J586" s="16">
        <f t="shared" si="325"/>
        <v>219000</v>
      </c>
      <c r="K586" s="42">
        <f t="shared" si="316"/>
        <v>173000</v>
      </c>
      <c r="L586" s="1" t="s">
        <v>229</v>
      </c>
    </row>
    <row r="587" spans="2:12" ht="30.75" hidden="1" thickTop="1" x14ac:dyDescent="0.25">
      <c r="B587" s="1" t="str">
        <f t="shared" ref="B587:B588" si="326">IF(OR(E587&lt;&gt;0,F587&lt;&gt;0,G587&lt;&gt;0,H587&lt;&gt;0,I587&lt;&gt;0,J587&lt;&gt;0,K587&lt;&gt;0),"a","b")</f>
        <v>b</v>
      </c>
      <c r="C587" s="28"/>
      <c r="D587" s="29" t="s">
        <v>20</v>
      </c>
      <c r="E587" s="31"/>
      <c r="F587" s="31"/>
      <c r="G587" s="31"/>
      <c r="H587" s="31"/>
      <c r="I587" s="31"/>
      <c r="J587" s="31"/>
      <c r="K587" s="31">
        <f t="shared" si="316"/>
        <v>0</v>
      </c>
      <c r="L587" s="38"/>
    </row>
    <row r="588" spans="2:12" ht="15.75" hidden="1" thickTop="1" x14ac:dyDescent="0.25">
      <c r="B588" s="1" t="str">
        <f t="shared" si="326"/>
        <v>b</v>
      </c>
      <c r="C588" s="28"/>
      <c r="D588" s="29" t="s">
        <v>19</v>
      </c>
      <c r="E588" s="31"/>
      <c r="F588" s="31"/>
      <c r="G588" s="31"/>
      <c r="H588" s="31"/>
      <c r="I588" s="31"/>
      <c r="J588" s="31"/>
      <c r="K588" s="31">
        <f t="shared" si="316"/>
        <v>0</v>
      </c>
      <c r="L588" s="38"/>
    </row>
    <row r="589" spans="2:12" ht="15.75" thickTop="1" x14ac:dyDescent="0.25">
      <c r="B589" s="1" t="str">
        <f t="shared" si="310"/>
        <v>a</v>
      </c>
      <c r="C589" s="8" t="s">
        <v>103</v>
      </c>
      <c r="D589" s="7" t="s">
        <v>18</v>
      </c>
      <c r="E589" s="6">
        <f t="shared" ref="E589:F589" si="327">SUM(E590:E596)</f>
        <v>0</v>
      </c>
      <c r="F589" s="6">
        <f t="shared" si="327"/>
        <v>46000</v>
      </c>
      <c r="G589" s="6">
        <f t="shared" ref="G589" si="328">SUM(G590:G596)</f>
        <v>36600</v>
      </c>
      <c r="H589" s="6">
        <f t="shared" ref="H589" si="329">SUM(H590:H596)</f>
        <v>0</v>
      </c>
      <c r="I589" s="6">
        <f t="shared" ref="I589" si="330">SUM(I590:I596)</f>
        <v>46000</v>
      </c>
      <c r="J589" s="6">
        <f t="shared" ref="J589" si="331">SUM(J590:J596)</f>
        <v>219000</v>
      </c>
      <c r="K589" s="6">
        <f t="shared" si="316"/>
        <v>173000</v>
      </c>
    </row>
    <row r="590" spans="2:12" hidden="1" x14ac:dyDescent="0.25">
      <c r="B590" s="1" t="str">
        <f t="shared" si="310"/>
        <v>b</v>
      </c>
      <c r="C590" s="11" t="s">
        <v>103</v>
      </c>
      <c r="D590" s="10" t="s">
        <v>17</v>
      </c>
      <c r="E590" s="9"/>
      <c r="F590" s="9">
        <v>0</v>
      </c>
      <c r="G590" s="9">
        <v>0</v>
      </c>
      <c r="H590" s="9"/>
      <c r="I590" s="9"/>
      <c r="J590" s="9"/>
      <c r="K590" s="9">
        <f t="shared" si="316"/>
        <v>0</v>
      </c>
      <c r="L590" s="38"/>
    </row>
    <row r="591" spans="2:12" hidden="1" x14ac:dyDescent="0.25">
      <c r="B591" s="1" t="str">
        <f t="shared" si="310"/>
        <v>b</v>
      </c>
      <c r="C591" s="11" t="s">
        <v>103</v>
      </c>
      <c r="D591" s="10" t="s">
        <v>16</v>
      </c>
      <c r="E591" s="9"/>
      <c r="F591" s="9">
        <v>0</v>
      </c>
      <c r="G591" s="9">
        <v>0</v>
      </c>
      <c r="H591" s="9"/>
      <c r="I591" s="9"/>
      <c r="J591" s="9"/>
      <c r="K591" s="9">
        <f t="shared" si="316"/>
        <v>0</v>
      </c>
      <c r="L591" s="38"/>
    </row>
    <row r="592" spans="2:12" hidden="1" x14ac:dyDescent="0.25">
      <c r="B592" s="1" t="str">
        <f t="shared" si="310"/>
        <v>b</v>
      </c>
      <c r="C592" s="11" t="s">
        <v>103</v>
      </c>
      <c r="D592" s="10" t="s">
        <v>15</v>
      </c>
      <c r="E592" s="9"/>
      <c r="F592" s="9">
        <v>0</v>
      </c>
      <c r="G592" s="9">
        <v>0</v>
      </c>
      <c r="H592" s="9"/>
      <c r="I592" s="9"/>
      <c r="J592" s="9"/>
      <c r="K592" s="9">
        <f t="shared" si="316"/>
        <v>0</v>
      </c>
      <c r="L592" s="38"/>
    </row>
    <row r="593" spans="1:12" hidden="1" x14ac:dyDescent="0.25">
      <c r="B593" s="1" t="str">
        <f t="shared" si="310"/>
        <v>b</v>
      </c>
      <c r="C593" s="11" t="s">
        <v>103</v>
      </c>
      <c r="D593" s="10" t="s">
        <v>14</v>
      </c>
      <c r="E593" s="9"/>
      <c r="F593" s="9">
        <v>0</v>
      </c>
      <c r="G593" s="9">
        <v>0</v>
      </c>
      <c r="H593" s="9"/>
      <c r="I593" s="9"/>
      <c r="J593" s="9"/>
      <c r="K593" s="9">
        <f t="shared" si="316"/>
        <v>0</v>
      </c>
      <c r="L593" s="38"/>
    </row>
    <row r="594" spans="1:12" hidden="1" x14ac:dyDescent="0.25">
      <c r="B594" s="1" t="str">
        <f t="shared" si="310"/>
        <v>b</v>
      </c>
      <c r="C594" s="11" t="s">
        <v>103</v>
      </c>
      <c r="D594" s="10" t="s">
        <v>13</v>
      </c>
      <c r="E594" s="9"/>
      <c r="F594" s="9">
        <v>0</v>
      </c>
      <c r="G594" s="9">
        <v>0</v>
      </c>
      <c r="H594" s="9"/>
      <c r="I594" s="9"/>
      <c r="J594" s="9"/>
      <c r="K594" s="9">
        <f t="shared" si="316"/>
        <v>0</v>
      </c>
      <c r="L594" s="38"/>
    </row>
    <row r="595" spans="1:12" ht="15.75" thickBot="1" x14ac:dyDescent="0.3">
      <c r="B595" s="1" t="str">
        <f t="shared" si="310"/>
        <v>a</v>
      </c>
      <c r="C595" s="11" t="s">
        <v>103</v>
      </c>
      <c r="D595" s="10" t="s">
        <v>12</v>
      </c>
      <c r="E595" s="9"/>
      <c r="F595" s="9">
        <v>46000</v>
      </c>
      <c r="G595" s="9">
        <v>36600</v>
      </c>
      <c r="H595" s="9"/>
      <c r="I595" s="9">
        <v>46000</v>
      </c>
      <c r="J595" s="9">
        <v>219000</v>
      </c>
      <c r="K595" s="39">
        <f t="shared" si="316"/>
        <v>173000</v>
      </c>
    </row>
    <row r="596" spans="1:12" ht="15.75" hidden="1" thickBot="1" x14ac:dyDescent="0.3">
      <c r="B596" s="1" t="str">
        <f t="shared" si="310"/>
        <v>b</v>
      </c>
      <c r="C596" s="11" t="s">
        <v>103</v>
      </c>
      <c r="D596" s="10" t="s">
        <v>11</v>
      </c>
      <c r="E596" s="9"/>
      <c r="F596" s="9">
        <v>0</v>
      </c>
      <c r="G596" s="9">
        <v>0</v>
      </c>
      <c r="H596" s="9"/>
      <c r="I596" s="9"/>
      <c r="J596" s="9"/>
      <c r="K596" s="9">
        <f t="shared" si="316"/>
        <v>0</v>
      </c>
      <c r="L596" s="38"/>
    </row>
    <row r="597" spans="1:12" ht="15.75" hidden="1" thickBot="1" x14ac:dyDescent="0.3">
      <c r="B597" s="1" t="str">
        <f t="shared" si="310"/>
        <v>b</v>
      </c>
      <c r="C597" s="8" t="s">
        <v>103</v>
      </c>
      <c r="D597" s="7" t="s">
        <v>10</v>
      </c>
      <c r="E597" s="6">
        <v>0</v>
      </c>
      <c r="F597" s="6">
        <v>0</v>
      </c>
      <c r="G597" s="6">
        <v>0</v>
      </c>
      <c r="H597" s="6">
        <v>0</v>
      </c>
      <c r="I597" s="6">
        <v>0</v>
      </c>
      <c r="J597" s="6">
        <v>0</v>
      </c>
      <c r="K597" s="6">
        <f t="shared" si="316"/>
        <v>0</v>
      </c>
      <c r="L597" s="38"/>
    </row>
    <row r="598" spans="1:12" ht="15.75" hidden="1" thickBot="1" x14ac:dyDescent="0.3">
      <c r="B598" s="1" t="str">
        <f t="shared" si="310"/>
        <v>b</v>
      </c>
      <c r="C598" s="8" t="s">
        <v>103</v>
      </c>
      <c r="D598" s="7" t="s">
        <v>9</v>
      </c>
      <c r="E598" s="6">
        <v>0</v>
      </c>
      <c r="F598" s="6">
        <v>0</v>
      </c>
      <c r="G598" s="6">
        <v>0</v>
      </c>
      <c r="H598" s="6">
        <v>0</v>
      </c>
      <c r="I598" s="6">
        <v>0</v>
      </c>
      <c r="J598" s="6">
        <v>0</v>
      </c>
      <c r="K598" s="6">
        <f t="shared" si="316"/>
        <v>0</v>
      </c>
      <c r="L598" s="38"/>
    </row>
    <row r="599" spans="1:12" ht="15.75" hidden="1" thickBot="1" x14ac:dyDescent="0.3">
      <c r="B599" s="1" t="str">
        <f t="shared" si="310"/>
        <v>b</v>
      </c>
      <c r="C599" s="5" t="s">
        <v>103</v>
      </c>
      <c r="D599" s="4" t="s">
        <v>8</v>
      </c>
      <c r="E599" s="3">
        <v>0</v>
      </c>
      <c r="F599" s="3">
        <v>0</v>
      </c>
      <c r="G599" s="3">
        <v>0</v>
      </c>
      <c r="H599" s="3">
        <v>0</v>
      </c>
      <c r="I599" s="3">
        <v>0</v>
      </c>
      <c r="J599" s="3">
        <v>0</v>
      </c>
      <c r="K599" s="3">
        <f t="shared" si="316"/>
        <v>0</v>
      </c>
      <c r="L599" s="38"/>
    </row>
    <row r="600" spans="1:12" ht="31.5" thickTop="1" thickBot="1" x14ac:dyDescent="0.3">
      <c r="A600" s="1" t="s">
        <v>200</v>
      </c>
      <c r="B600" s="1" t="str">
        <f t="shared" si="310"/>
        <v>a</v>
      </c>
      <c r="C600" s="24" t="s">
        <v>198</v>
      </c>
      <c r="D600" s="15" t="s">
        <v>199</v>
      </c>
      <c r="E600" s="16">
        <f t="shared" ref="E600:F600" si="332">E603+E611+E612+E613</f>
        <v>0</v>
      </c>
      <c r="F600" s="16">
        <f t="shared" si="332"/>
        <v>0</v>
      </c>
      <c r="G600" s="16">
        <f t="shared" ref="G600:J600" si="333">G603+G611+G612+G613</f>
        <v>0</v>
      </c>
      <c r="H600" s="16">
        <f t="shared" si="333"/>
        <v>0</v>
      </c>
      <c r="I600" s="52">
        <f t="shared" si="333"/>
        <v>60277000</v>
      </c>
      <c r="J600" s="52">
        <f t="shared" si="333"/>
        <v>100000000</v>
      </c>
      <c r="K600" s="16">
        <f t="shared" si="316"/>
        <v>39723000</v>
      </c>
    </row>
    <row r="601" spans="1:12" ht="30.75" hidden="1" thickTop="1" x14ac:dyDescent="0.25">
      <c r="B601" s="1" t="str">
        <f t="shared" si="310"/>
        <v>b</v>
      </c>
      <c r="C601" s="28"/>
      <c r="D601" s="29" t="s">
        <v>20</v>
      </c>
      <c r="E601" s="31"/>
      <c r="F601" s="31"/>
      <c r="G601" s="31"/>
      <c r="H601" s="31"/>
      <c r="I601" s="31"/>
      <c r="J601" s="31"/>
      <c r="K601" s="31">
        <f t="shared" si="316"/>
        <v>0</v>
      </c>
      <c r="L601" s="38"/>
    </row>
    <row r="602" spans="1:12" ht="15.75" hidden="1" thickTop="1" x14ac:dyDescent="0.25">
      <c r="B602" s="1" t="str">
        <f t="shared" si="310"/>
        <v>b</v>
      </c>
      <c r="C602" s="28"/>
      <c r="D602" s="29" t="s">
        <v>19</v>
      </c>
      <c r="E602" s="31"/>
      <c r="F602" s="31"/>
      <c r="G602" s="31"/>
      <c r="H602" s="31"/>
      <c r="I602" s="31"/>
      <c r="J602" s="31"/>
      <c r="K602" s="31">
        <f t="shared" si="316"/>
        <v>0</v>
      </c>
      <c r="L602" s="38"/>
    </row>
    <row r="603" spans="1:12" ht="15.75" thickTop="1" x14ac:dyDescent="0.25">
      <c r="B603" s="1" t="str">
        <f t="shared" si="310"/>
        <v>a</v>
      </c>
      <c r="C603" s="8" t="s">
        <v>103</v>
      </c>
      <c r="D603" s="7" t="s">
        <v>18</v>
      </c>
      <c r="E603" s="6">
        <f t="shared" ref="E603:F603" si="334">SUM(E604:E610)</f>
        <v>0</v>
      </c>
      <c r="F603" s="6">
        <f t="shared" si="334"/>
        <v>0</v>
      </c>
      <c r="G603" s="6">
        <f t="shared" ref="G603" si="335">SUM(G604:G610)</f>
        <v>0</v>
      </c>
      <c r="H603" s="6">
        <f t="shared" ref="H603" si="336">SUM(H604:H610)</f>
        <v>0</v>
      </c>
      <c r="I603" s="6">
        <f t="shared" ref="I603" si="337">SUM(I604:I610)</f>
        <v>60277000</v>
      </c>
      <c r="J603" s="6">
        <f t="shared" ref="J603" si="338">SUM(J604:J610)</f>
        <v>100000000</v>
      </c>
      <c r="K603" s="6">
        <f t="shared" si="316"/>
        <v>39723000</v>
      </c>
    </row>
    <row r="604" spans="1:12" hidden="1" x14ac:dyDescent="0.25">
      <c r="B604" s="1" t="str">
        <f t="shared" si="310"/>
        <v>b</v>
      </c>
      <c r="C604" s="11" t="s">
        <v>103</v>
      </c>
      <c r="D604" s="10" t="s">
        <v>17</v>
      </c>
      <c r="E604" s="9"/>
      <c r="F604" s="9"/>
      <c r="G604" s="9"/>
      <c r="H604" s="9"/>
      <c r="I604" s="9"/>
      <c r="J604" s="9"/>
      <c r="K604" s="9">
        <f t="shared" si="316"/>
        <v>0</v>
      </c>
      <c r="L604" s="38"/>
    </row>
    <row r="605" spans="1:12" hidden="1" x14ac:dyDescent="0.25">
      <c r="B605" s="1" t="str">
        <f t="shared" si="310"/>
        <v>b</v>
      </c>
      <c r="C605" s="11" t="s">
        <v>103</v>
      </c>
      <c r="D605" s="10" t="s">
        <v>16</v>
      </c>
      <c r="E605" s="9"/>
      <c r="F605" s="9"/>
      <c r="G605" s="9"/>
      <c r="H605" s="9"/>
      <c r="I605" s="9"/>
      <c r="J605" s="9"/>
      <c r="K605" s="9">
        <f t="shared" si="316"/>
        <v>0</v>
      </c>
      <c r="L605" s="38"/>
    </row>
    <row r="606" spans="1:12" hidden="1" x14ac:dyDescent="0.25">
      <c r="B606" s="1" t="str">
        <f t="shared" si="310"/>
        <v>b</v>
      </c>
      <c r="C606" s="11" t="s">
        <v>103</v>
      </c>
      <c r="D606" s="10" t="s">
        <v>15</v>
      </c>
      <c r="E606" s="9"/>
      <c r="F606" s="9"/>
      <c r="G606" s="9"/>
      <c r="H606" s="9"/>
      <c r="I606" s="9"/>
      <c r="J606" s="9"/>
      <c r="K606" s="9">
        <f t="shared" si="316"/>
        <v>0</v>
      </c>
      <c r="L606" s="38"/>
    </row>
    <row r="607" spans="1:12" hidden="1" x14ac:dyDescent="0.25">
      <c r="B607" s="1" t="str">
        <f t="shared" si="310"/>
        <v>b</v>
      </c>
      <c r="C607" s="11" t="s">
        <v>103</v>
      </c>
      <c r="D607" s="10" t="s">
        <v>14</v>
      </c>
      <c r="E607" s="9"/>
      <c r="F607" s="9"/>
      <c r="G607" s="9"/>
      <c r="H607" s="9"/>
      <c r="I607" s="9"/>
      <c r="J607" s="9"/>
      <c r="K607" s="9">
        <f t="shared" si="316"/>
        <v>0</v>
      </c>
      <c r="L607" s="38"/>
    </row>
    <row r="608" spans="1:12" hidden="1" x14ac:dyDescent="0.25">
      <c r="B608" s="1" t="str">
        <f t="shared" si="310"/>
        <v>b</v>
      </c>
      <c r="C608" s="11" t="s">
        <v>103</v>
      </c>
      <c r="D608" s="10" t="s">
        <v>13</v>
      </c>
      <c r="E608" s="9"/>
      <c r="F608" s="9"/>
      <c r="G608" s="9"/>
      <c r="H608" s="9"/>
      <c r="I608" s="9"/>
      <c r="J608" s="9"/>
      <c r="K608" s="9">
        <f t="shared" si="316"/>
        <v>0</v>
      </c>
      <c r="L608" s="38"/>
    </row>
    <row r="609" spans="1:12" ht="90.75" thickBot="1" x14ac:dyDescent="0.3">
      <c r="B609" s="1" t="str">
        <f t="shared" si="310"/>
        <v>a</v>
      </c>
      <c r="C609" s="11" t="s">
        <v>103</v>
      </c>
      <c r="D609" s="10" t="s">
        <v>12</v>
      </c>
      <c r="E609" s="9"/>
      <c r="F609" s="9"/>
      <c r="G609" s="9"/>
      <c r="H609" s="9"/>
      <c r="I609" s="9">
        <v>60277000</v>
      </c>
      <c r="J609" s="9">
        <v>100000000</v>
      </c>
      <c r="K609" s="9">
        <f t="shared" si="316"/>
        <v>39723000</v>
      </c>
      <c r="L609" s="1" t="s">
        <v>268</v>
      </c>
    </row>
    <row r="610" spans="1:12" ht="15.75" hidden="1" thickBot="1" x14ac:dyDescent="0.3">
      <c r="B610" s="1" t="str">
        <f t="shared" si="310"/>
        <v>b</v>
      </c>
      <c r="C610" s="11" t="s">
        <v>103</v>
      </c>
      <c r="D610" s="10" t="s">
        <v>11</v>
      </c>
      <c r="E610" s="9"/>
      <c r="F610" s="9"/>
      <c r="G610" s="9"/>
      <c r="H610" s="9"/>
      <c r="I610" s="9"/>
      <c r="J610" s="9"/>
      <c r="K610" s="9">
        <f t="shared" si="316"/>
        <v>0</v>
      </c>
      <c r="L610" s="38"/>
    </row>
    <row r="611" spans="1:12" ht="15.75" hidden="1" thickBot="1" x14ac:dyDescent="0.3">
      <c r="B611" s="1" t="str">
        <f t="shared" si="310"/>
        <v>b</v>
      </c>
      <c r="C611" s="8" t="s">
        <v>103</v>
      </c>
      <c r="D611" s="7" t="s">
        <v>10</v>
      </c>
      <c r="E611" s="6">
        <v>0</v>
      </c>
      <c r="F611" s="6">
        <v>0</v>
      </c>
      <c r="G611" s="6">
        <v>0</v>
      </c>
      <c r="H611" s="6">
        <v>0</v>
      </c>
      <c r="I611" s="6">
        <v>0</v>
      </c>
      <c r="J611" s="6">
        <v>0</v>
      </c>
      <c r="K611" s="6">
        <f t="shared" si="316"/>
        <v>0</v>
      </c>
      <c r="L611" s="38"/>
    </row>
    <row r="612" spans="1:12" ht="15.75" hidden="1" thickBot="1" x14ac:dyDescent="0.3">
      <c r="B612" s="1" t="str">
        <f t="shared" si="310"/>
        <v>b</v>
      </c>
      <c r="C612" s="8" t="s">
        <v>103</v>
      </c>
      <c r="D612" s="7" t="s">
        <v>9</v>
      </c>
      <c r="E612" s="6">
        <v>0</v>
      </c>
      <c r="F612" s="6">
        <v>0</v>
      </c>
      <c r="G612" s="6">
        <v>0</v>
      </c>
      <c r="H612" s="6">
        <v>0</v>
      </c>
      <c r="I612" s="6">
        <v>0</v>
      </c>
      <c r="J612" s="6">
        <v>0</v>
      </c>
      <c r="K612" s="6">
        <f t="shared" si="316"/>
        <v>0</v>
      </c>
      <c r="L612" s="38"/>
    </row>
    <row r="613" spans="1:12" ht="15.75" hidden="1" thickBot="1" x14ac:dyDescent="0.3">
      <c r="B613" s="1" t="str">
        <f t="shared" si="310"/>
        <v>b</v>
      </c>
      <c r="C613" s="5" t="s">
        <v>103</v>
      </c>
      <c r="D613" s="4" t="s">
        <v>8</v>
      </c>
      <c r="E613" s="3">
        <v>0</v>
      </c>
      <c r="F613" s="3">
        <v>0</v>
      </c>
      <c r="G613" s="3">
        <v>0</v>
      </c>
      <c r="H613" s="3">
        <v>0</v>
      </c>
      <c r="I613" s="3">
        <v>0</v>
      </c>
      <c r="J613" s="3">
        <v>0</v>
      </c>
      <c r="K613" s="3">
        <f t="shared" si="316"/>
        <v>0</v>
      </c>
      <c r="L613" s="38"/>
    </row>
    <row r="614" spans="1:12" ht="31.5" thickTop="1" thickBot="1" x14ac:dyDescent="0.3">
      <c r="A614" s="1" t="s">
        <v>200</v>
      </c>
      <c r="B614" s="1" t="str">
        <f t="shared" si="310"/>
        <v>a</v>
      </c>
      <c r="C614" s="35" t="s">
        <v>72</v>
      </c>
      <c r="D614" s="37" t="s">
        <v>161</v>
      </c>
      <c r="E614" s="36">
        <f>E628+E642+E992+E1202+E1216</f>
        <v>770767410.97000003</v>
      </c>
      <c r="F614" s="36">
        <f>F628+F642+F992+F1202+F1216</f>
        <v>801475000</v>
      </c>
      <c r="G614" s="36">
        <f t="shared" ref="G614:J614" si="339">G628+G642+G992+G1202+G1216</f>
        <v>800737500</v>
      </c>
      <c r="H614" s="36">
        <f t="shared" si="339"/>
        <v>0</v>
      </c>
      <c r="I614" s="36">
        <f t="shared" si="339"/>
        <v>842000000</v>
      </c>
      <c r="J614" s="36">
        <f t="shared" si="339"/>
        <v>978954000</v>
      </c>
      <c r="K614" s="16">
        <f t="shared" si="316"/>
        <v>136954000</v>
      </c>
      <c r="L614" s="57">
        <f>I7-I614</f>
        <v>0</v>
      </c>
    </row>
    <row r="615" spans="1:12" ht="30.75" thickTop="1" x14ac:dyDescent="0.25">
      <c r="B615" s="1" t="str">
        <f t="shared" ref="B615:B616" si="340">IF(OR(E615&lt;&gt;0,F615&lt;&gt;0,G615&lt;&gt;0,H615&lt;&gt;0,I615&lt;&gt;0,J615&lt;&gt;0,K615&lt;&gt;0),"a","b")</f>
        <v>a</v>
      </c>
      <c r="C615" s="28"/>
      <c r="D615" s="29" t="s">
        <v>20</v>
      </c>
      <c r="E615" s="31">
        <f t="shared" ref="E615:F627" si="341">E629+E643+E993+E1203+E1217</f>
        <v>0</v>
      </c>
      <c r="F615" s="31">
        <f t="shared" si="341"/>
        <v>0</v>
      </c>
      <c r="G615" s="31">
        <f t="shared" ref="G615:J615" si="342">G629+G643+G993+G1203+G1217</f>
        <v>0</v>
      </c>
      <c r="H615" s="31">
        <f t="shared" si="342"/>
        <v>0</v>
      </c>
      <c r="I615" s="31">
        <f t="shared" si="342"/>
        <v>48</v>
      </c>
      <c r="J615" s="31">
        <f t="shared" si="342"/>
        <v>48</v>
      </c>
      <c r="K615" s="31">
        <f t="shared" si="316"/>
        <v>0</v>
      </c>
    </row>
    <row r="616" spans="1:12" ht="30" x14ac:dyDescent="0.25">
      <c r="B616" s="1" t="str">
        <f t="shared" si="340"/>
        <v>a</v>
      </c>
      <c r="C616" s="28"/>
      <c r="D616" s="29" t="s">
        <v>19</v>
      </c>
      <c r="E616" s="31">
        <f t="shared" si="341"/>
        <v>3575</v>
      </c>
      <c r="F616" s="31">
        <f t="shared" si="341"/>
        <v>3575</v>
      </c>
      <c r="G616" s="31">
        <f t="shared" ref="G616:J616" si="343">G630+G644+G994+G1204+G1218</f>
        <v>3590</v>
      </c>
      <c r="H616" s="31">
        <f t="shared" si="343"/>
        <v>0</v>
      </c>
      <c r="I616" s="31">
        <f t="shared" si="343"/>
        <v>3440</v>
      </c>
      <c r="J616" s="31">
        <f t="shared" si="343"/>
        <v>3450</v>
      </c>
      <c r="K616" s="31">
        <f t="shared" si="316"/>
        <v>10</v>
      </c>
    </row>
    <row r="617" spans="1:12" x14ac:dyDescent="0.25">
      <c r="B617" s="1" t="str">
        <f t="shared" si="310"/>
        <v>a</v>
      </c>
      <c r="C617" s="8" t="s">
        <v>103</v>
      </c>
      <c r="D617" s="7" t="s">
        <v>18</v>
      </c>
      <c r="E617" s="6">
        <f t="shared" si="341"/>
        <v>770656027.00999999</v>
      </c>
      <c r="F617" s="6">
        <f t="shared" si="341"/>
        <v>801445000</v>
      </c>
      <c r="G617" s="6">
        <f t="shared" ref="G617:J617" si="344">G631+G645+G995+G1205+G1219</f>
        <v>800251787</v>
      </c>
      <c r="H617" s="6">
        <f t="shared" si="344"/>
        <v>0</v>
      </c>
      <c r="I617" s="6">
        <f t="shared" si="344"/>
        <v>841970000</v>
      </c>
      <c r="J617" s="6">
        <f t="shared" si="344"/>
        <v>975924000</v>
      </c>
      <c r="K617" s="6">
        <f t="shared" si="316"/>
        <v>133954000</v>
      </c>
    </row>
    <row r="618" spans="1:12" x14ac:dyDescent="0.25">
      <c r="B618" s="1" t="str">
        <f t="shared" si="310"/>
        <v>a</v>
      </c>
      <c r="C618" s="11" t="s">
        <v>103</v>
      </c>
      <c r="D618" s="10" t="s">
        <v>17</v>
      </c>
      <c r="E618" s="9">
        <f t="shared" si="341"/>
        <v>1158171.1000000001</v>
      </c>
      <c r="F618" s="9">
        <f t="shared" si="341"/>
        <v>0</v>
      </c>
      <c r="G618" s="9">
        <f t="shared" ref="G618:J618" si="345">G632+G646+G996+G1206+G1220</f>
        <v>0</v>
      </c>
      <c r="H618" s="9">
        <f t="shared" si="345"/>
        <v>0</v>
      </c>
      <c r="I618" s="9">
        <f t="shared" si="345"/>
        <v>0</v>
      </c>
      <c r="J618" s="9">
        <f t="shared" si="345"/>
        <v>0</v>
      </c>
      <c r="K618" s="9">
        <f t="shared" si="316"/>
        <v>0</v>
      </c>
    </row>
    <row r="619" spans="1:12" x14ac:dyDescent="0.25">
      <c r="B619" s="1" t="str">
        <f t="shared" si="310"/>
        <v>a</v>
      </c>
      <c r="C619" s="11" t="s">
        <v>103</v>
      </c>
      <c r="D619" s="10" t="s">
        <v>16</v>
      </c>
      <c r="E619" s="9">
        <f t="shared" si="341"/>
        <v>42595373.210000008</v>
      </c>
      <c r="F619" s="9">
        <f t="shared" si="341"/>
        <v>52432000</v>
      </c>
      <c r="G619" s="9">
        <f t="shared" ref="G619:J619" si="346">G633+G647+G997+G1207+G1221</f>
        <v>53677447</v>
      </c>
      <c r="H619" s="9">
        <f t="shared" si="346"/>
        <v>0</v>
      </c>
      <c r="I619" s="9">
        <f t="shared" si="346"/>
        <v>65692000</v>
      </c>
      <c r="J619" s="9">
        <f t="shared" si="346"/>
        <v>65692000</v>
      </c>
      <c r="K619" s="9">
        <f t="shared" si="316"/>
        <v>0</v>
      </c>
    </row>
    <row r="620" spans="1:12" hidden="1" x14ac:dyDescent="0.25">
      <c r="B620" s="1" t="str">
        <f t="shared" si="310"/>
        <v>b</v>
      </c>
      <c r="C620" s="11" t="s">
        <v>103</v>
      </c>
      <c r="D620" s="10" t="s">
        <v>15</v>
      </c>
      <c r="E620" s="9">
        <f t="shared" si="341"/>
        <v>0</v>
      </c>
      <c r="F620" s="9">
        <f t="shared" si="341"/>
        <v>0</v>
      </c>
      <c r="G620" s="9">
        <f t="shared" ref="G620:J620" si="347">G634+G648+G998+G1208+G1222</f>
        <v>0</v>
      </c>
      <c r="H620" s="9">
        <f t="shared" si="347"/>
        <v>0</v>
      </c>
      <c r="I620" s="9">
        <f t="shared" si="347"/>
        <v>0</v>
      </c>
      <c r="J620" s="9">
        <f t="shared" si="347"/>
        <v>0</v>
      </c>
      <c r="K620" s="9">
        <f t="shared" si="316"/>
        <v>0</v>
      </c>
      <c r="L620" s="38"/>
    </row>
    <row r="621" spans="1:12" hidden="1" x14ac:dyDescent="0.25">
      <c r="B621" s="1" t="str">
        <f t="shared" si="310"/>
        <v>b</v>
      </c>
      <c r="C621" s="11" t="s">
        <v>103</v>
      </c>
      <c r="D621" s="10" t="s">
        <v>14</v>
      </c>
      <c r="E621" s="9">
        <f t="shared" si="341"/>
        <v>0</v>
      </c>
      <c r="F621" s="9">
        <f t="shared" si="341"/>
        <v>0</v>
      </c>
      <c r="G621" s="9">
        <f t="shared" ref="G621:J621" si="348">G635+G649+G999+G1209+G1223</f>
        <v>0</v>
      </c>
      <c r="H621" s="9">
        <f t="shared" si="348"/>
        <v>0</v>
      </c>
      <c r="I621" s="9">
        <f t="shared" si="348"/>
        <v>0</v>
      </c>
      <c r="J621" s="9">
        <f t="shared" si="348"/>
        <v>0</v>
      </c>
      <c r="K621" s="9">
        <f t="shared" si="316"/>
        <v>0</v>
      </c>
      <c r="L621" s="38"/>
    </row>
    <row r="622" spans="1:12" hidden="1" x14ac:dyDescent="0.25">
      <c r="B622" s="1" t="str">
        <f t="shared" si="310"/>
        <v>b</v>
      </c>
      <c r="C622" s="11" t="s">
        <v>103</v>
      </c>
      <c r="D622" s="10" t="s">
        <v>13</v>
      </c>
      <c r="E622" s="9">
        <f t="shared" si="341"/>
        <v>0</v>
      </c>
      <c r="F622" s="9">
        <f t="shared" si="341"/>
        <v>0</v>
      </c>
      <c r="G622" s="9">
        <f t="shared" ref="G622:J622" si="349">G636+G650+G1000+G1210+G1224</f>
        <v>0</v>
      </c>
      <c r="H622" s="9">
        <f t="shared" si="349"/>
        <v>0</v>
      </c>
      <c r="I622" s="9">
        <f t="shared" si="349"/>
        <v>0</v>
      </c>
      <c r="J622" s="9">
        <f t="shared" si="349"/>
        <v>0</v>
      </c>
      <c r="K622" s="9">
        <f t="shared" si="316"/>
        <v>0</v>
      </c>
      <c r="L622" s="38"/>
    </row>
    <row r="623" spans="1:12" x14ac:dyDescent="0.25">
      <c r="B623" s="1" t="str">
        <f t="shared" si="310"/>
        <v>a</v>
      </c>
      <c r="C623" s="11" t="s">
        <v>103</v>
      </c>
      <c r="D623" s="10" t="s">
        <v>12</v>
      </c>
      <c r="E623" s="9">
        <f t="shared" si="341"/>
        <v>725639130.94999993</v>
      </c>
      <c r="F623" s="9">
        <f t="shared" si="341"/>
        <v>748353000</v>
      </c>
      <c r="G623" s="9">
        <f t="shared" ref="G623:J623" si="350">G637+G651+G1001+G1211+G1225</f>
        <v>745698515</v>
      </c>
      <c r="H623" s="9">
        <f t="shared" si="350"/>
        <v>0</v>
      </c>
      <c r="I623" s="9">
        <f t="shared" si="350"/>
        <v>775618000</v>
      </c>
      <c r="J623" s="9">
        <f t="shared" si="350"/>
        <v>909572000</v>
      </c>
      <c r="K623" s="9">
        <f t="shared" si="316"/>
        <v>133954000</v>
      </c>
    </row>
    <row r="624" spans="1:12" x14ac:dyDescent="0.25">
      <c r="B624" s="1" t="str">
        <f t="shared" si="310"/>
        <v>a</v>
      </c>
      <c r="C624" s="11" t="s">
        <v>103</v>
      </c>
      <c r="D624" s="10" t="s">
        <v>11</v>
      </c>
      <c r="E624" s="9">
        <f t="shared" si="341"/>
        <v>1263351.75</v>
      </c>
      <c r="F624" s="9">
        <f t="shared" si="341"/>
        <v>660000</v>
      </c>
      <c r="G624" s="9">
        <f t="shared" ref="G624:J624" si="351">G638+G652+G1002+G1212+G1226</f>
        <v>875825</v>
      </c>
      <c r="H624" s="9">
        <f t="shared" si="351"/>
        <v>0</v>
      </c>
      <c r="I624" s="9">
        <f t="shared" si="351"/>
        <v>660000</v>
      </c>
      <c r="J624" s="9">
        <f t="shared" si="351"/>
        <v>660000</v>
      </c>
      <c r="K624" s="9">
        <f t="shared" si="316"/>
        <v>0</v>
      </c>
    </row>
    <row r="625" spans="1:12" ht="30" x14ac:dyDescent="0.25">
      <c r="B625" s="1" t="str">
        <f t="shared" si="310"/>
        <v>a</v>
      </c>
      <c r="C625" s="8" t="s">
        <v>103</v>
      </c>
      <c r="D625" s="7" t="s">
        <v>10</v>
      </c>
      <c r="E625" s="6">
        <f t="shared" si="341"/>
        <v>0</v>
      </c>
      <c r="F625" s="6">
        <f t="shared" si="341"/>
        <v>30000</v>
      </c>
      <c r="G625" s="6">
        <f t="shared" ref="G625:J625" si="352">G639+G653+G1003+G1213+G1227</f>
        <v>124942</v>
      </c>
      <c r="H625" s="6">
        <f t="shared" si="352"/>
        <v>0</v>
      </c>
      <c r="I625" s="6">
        <f t="shared" si="352"/>
        <v>30000</v>
      </c>
      <c r="J625" s="6">
        <f t="shared" si="352"/>
        <v>30000</v>
      </c>
      <c r="K625" s="6">
        <f t="shared" si="316"/>
        <v>0</v>
      </c>
    </row>
    <row r="626" spans="1:12" hidden="1" x14ac:dyDescent="0.25">
      <c r="B626" s="1" t="str">
        <f t="shared" si="310"/>
        <v>b</v>
      </c>
      <c r="C626" s="8" t="s">
        <v>103</v>
      </c>
      <c r="D626" s="7" t="s">
        <v>9</v>
      </c>
      <c r="E626" s="6">
        <f t="shared" si="341"/>
        <v>0</v>
      </c>
      <c r="F626" s="6">
        <f t="shared" si="341"/>
        <v>0</v>
      </c>
      <c r="G626" s="6">
        <f t="shared" ref="G626:J626" si="353">G640+G654+G1004+G1214+G1228</f>
        <v>0</v>
      </c>
      <c r="H626" s="6">
        <f t="shared" si="353"/>
        <v>0</v>
      </c>
      <c r="I626" s="6">
        <f t="shared" si="353"/>
        <v>0</v>
      </c>
      <c r="J626" s="6">
        <f t="shared" si="353"/>
        <v>0</v>
      </c>
      <c r="K626" s="6">
        <f t="shared" si="316"/>
        <v>0</v>
      </c>
      <c r="L626" s="38"/>
    </row>
    <row r="627" spans="1:12" ht="15.75" thickBot="1" x14ac:dyDescent="0.3">
      <c r="B627" s="1" t="str">
        <f t="shared" si="310"/>
        <v>a</v>
      </c>
      <c r="C627" s="5" t="s">
        <v>103</v>
      </c>
      <c r="D627" s="4" t="s">
        <v>8</v>
      </c>
      <c r="E627" s="3">
        <f t="shared" si="341"/>
        <v>111383.95999999999</v>
      </c>
      <c r="F627" s="3">
        <f t="shared" si="341"/>
        <v>0</v>
      </c>
      <c r="G627" s="3">
        <f t="shared" ref="G627:J627" si="354">G641+G655+G1005+G1215+G1229</f>
        <v>360771</v>
      </c>
      <c r="H627" s="3">
        <f t="shared" si="354"/>
        <v>0</v>
      </c>
      <c r="I627" s="3">
        <f t="shared" si="354"/>
        <v>0</v>
      </c>
      <c r="J627" s="3">
        <f t="shared" si="354"/>
        <v>0</v>
      </c>
      <c r="K627" s="3">
        <f t="shared" si="316"/>
        <v>0</v>
      </c>
    </row>
    <row r="628" spans="1:12" ht="31.5" thickTop="1" thickBot="1" x14ac:dyDescent="0.3">
      <c r="A628" s="1" t="s">
        <v>200</v>
      </c>
      <c r="B628" s="1" t="str">
        <f t="shared" si="310"/>
        <v>a</v>
      </c>
      <c r="C628" s="14" t="s">
        <v>71</v>
      </c>
      <c r="D628" s="2" t="s">
        <v>70</v>
      </c>
      <c r="E628" s="16">
        <f>E631+E639+E640+E641</f>
        <v>573620407</v>
      </c>
      <c r="F628" s="16">
        <f>F631+F639+F640+F641</f>
        <v>570000000</v>
      </c>
      <c r="G628" s="16">
        <f t="shared" ref="G628:J628" si="355">G631+G639+G640+G641</f>
        <v>570000000</v>
      </c>
      <c r="H628" s="16">
        <f t="shared" si="355"/>
        <v>0</v>
      </c>
      <c r="I628" s="16">
        <f>I631+I639+I640+I641-3000000</f>
        <v>583046000</v>
      </c>
      <c r="J628" s="16">
        <f t="shared" si="355"/>
        <v>720000000</v>
      </c>
      <c r="K628" s="16">
        <f t="shared" si="316"/>
        <v>136954000</v>
      </c>
    </row>
    <row r="629" spans="1:12" ht="30.75" hidden="1" thickTop="1" x14ac:dyDescent="0.25">
      <c r="B629" s="1" t="str">
        <f t="shared" si="310"/>
        <v>b</v>
      </c>
      <c r="C629" s="28"/>
      <c r="D629" s="29" t="s">
        <v>20</v>
      </c>
      <c r="E629" s="31"/>
      <c r="F629" s="31"/>
      <c r="G629" s="31"/>
      <c r="H629" s="31"/>
      <c r="I629" s="31"/>
      <c r="J629" s="31"/>
      <c r="K629" s="31"/>
      <c r="L629" s="38"/>
    </row>
    <row r="630" spans="1:12" ht="30.75" thickTop="1" x14ac:dyDescent="0.25">
      <c r="B630" s="1" t="str">
        <f t="shared" si="310"/>
        <v>a</v>
      </c>
      <c r="C630" s="28"/>
      <c r="D630" s="29" t="s">
        <v>19</v>
      </c>
      <c r="E630" s="31">
        <v>315</v>
      </c>
      <c r="F630" s="31">
        <v>315</v>
      </c>
      <c r="G630" s="31">
        <v>315</v>
      </c>
      <c r="H630" s="31"/>
      <c r="I630" s="31">
        <v>315</v>
      </c>
      <c r="J630" s="31">
        <v>315</v>
      </c>
      <c r="K630" s="31">
        <f t="shared" ref="K630" si="356">J630-I630</f>
        <v>0</v>
      </c>
    </row>
    <row r="631" spans="1:12" x14ac:dyDescent="0.25">
      <c r="B631" s="1" t="str">
        <f t="shared" si="310"/>
        <v>a</v>
      </c>
      <c r="C631" s="8" t="s">
        <v>103</v>
      </c>
      <c r="D631" s="7" t="s">
        <v>18</v>
      </c>
      <c r="E631" s="6">
        <f>SUM(E632:E638)</f>
        <v>573620407</v>
      </c>
      <c r="F631" s="6">
        <f>SUM(F632:F638)</f>
        <v>570000000</v>
      </c>
      <c r="G631" s="6">
        <f t="shared" ref="G631:J631" si="357">SUM(G632:G638)</f>
        <v>569993560</v>
      </c>
      <c r="H631" s="6">
        <f t="shared" si="357"/>
        <v>0</v>
      </c>
      <c r="I631" s="6">
        <f t="shared" si="357"/>
        <v>586046000</v>
      </c>
      <c r="J631" s="6">
        <f t="shared" si="357"/>
        <v>720000000</v>
      </c>
      <c r="K631" s="6">
        <f t="shared" si="316"/>
        <v>133954000</v>
      </c>
    </row>
    <row r="632" spans="1:12" hidden="1" x14ac:dyDescent="0.25">
      <c r="B632" s="1" t="str">
        <f t="shared" si="310"/>
        <v>b</v>
      </c>
      <c r="C632" s="11" t="s">
        <v>103</v>
      </c>
      <c r="D632" s="10" t="s">
        <v>17</v>
      </c>
      <c r="E632" s="9">
        <v>0</v>
      </c>
      <c r="F632" s="9">
        <v>0</v>
      </c>
      <c r="G632" s="9">
        <v>0</v>
      </c>
      <c r="H632" s="9"/>
      <c r="I632" s="9">
        <v>0</v>
      </c>
      <c r="J632" s="9"/>
      <c r="K632" s="9">
        <f t="shared" si="316"/>
        <v>0</v>
      </c>
      <c r="L632" s="38"/>
    </row>
    <row r="633" spans="1:12" x14ac:dyDescent="0.25">
      <c r="B633" s="1" t="str">
        <f t="shared" si="310"/>
        <v>a</v>
      </c>
      <c r="C633" s="11" t="s">
        <v>103</v>
      </c>
      <c r="D633" s="10" t="s">
        <v>16</v>
      </c>
      <c r="E633" s="9">
        <v>2938473.2</v>
      </c>
      <c r="F633" s="9">
        <v>4000000</v>
      </c>
      <c r="G633" s="9">
        <v>3826560</v>
      </c>
      <c r="H633" s="9"/>
      <c r="I633" s="9">
        <v>4000000</v>
      </c>
      <c r="J633" s="9">
        <v>4000000</v>
      </c>
      <c r="K633" s="9">
        <f t="shared" ref="K633:K696" si="358">J633-I633</f>
        <v>0</v>
      </c>
    </row>
    <row r="634" spans="1:12" hidden="1" x14ac:dyDescent="0.25">
      <c r="B634" s="1" t="str">
        <f t="shared" si="310"/>
        <v>b</v>
      </c>
      <c r="C634" s="11" t="s">
        <v>103</v>
      </c>
      <c r="D634" s="10" t="s">
        <v>15</v>
      </c>
      <c r="E634" s="9">
        <v>0</v>
      </c>
      <c r="F634" s="9">
        <v>0</v>
      </c>
      <c r="G634" s="9">
        <v>0</v>
      </c>
      <c r="H634" s="9"/>
      <c r="I634" s="9">
        <v>0</v>
      </c>
      <c r="J634" s="9"/>
      <c r="K634" s="9">
        <f t="shared" si="358"/>
        <v>0</v>
      </c>
      <c r="L634" s="38"/>
    </row>
    <row r="635" spans="1:12" hidden="1" x14ac:dyDescent="0.25">
      <c r="B635" s="1" t="str">
        <f t="shared" ref="B635:B708" si="359">IF(OR(E635&lt;&gt;0,F635&lt;&gt;0,G635&lt;&gt;0,H635&lt;&gt;0,I635&lt;&gt;0,J635&lt;&gt;0,K635&lt;&gt;0),"a","b")</f>
        <v>b</v>
      </c>
      <c r="C635" s="11" t="s">
        <v>103</v>
      </c>
      <c r="D635" s="10" t="s">
        <v>14</v>
      </c>
      <c r="E635" s="9">
        <v>0</v>
      </c>
      <c r="F635" s="9">
        <v>0</v>
      </c>
      <c r="G635" s="9">
        <v>0</v>
      </c>
      <c r="H635" s="9"/>
      <c r="I635" s="9">
        <v>0</v>
      </c>
      <c r="J635" s="9"/>
      <c r="K635" s="9">
        <f t="shared" si="358"/>
        <v>0</v>
      </c>
      <c r="L635" s="38"/>
    </row>
    <row r="636" spans="1:12" hidden="1" x14ac:dyDescent="0.25">
      <c r="B636" s="1" t="str">
        <f t="shared" si="359"/>
        <v>b</v>
      </c>
      <c r="C636" s="11" t="s">
        <v>103</v>
      </c>
      <c r="D636" s="10" t="s">
        <v>13</v>
      </c>
      <c r="E636" s="9">
        <v>0</v>
      </c>
      <c r="F636" s="9">
        <v>0</v>
      </c>
      <c r="G636" s="9">
        <v>0</v>
      </c>
      <c r="H636" s="9"/>
      <c r="I636" s="9">
        <v>0</v>
      </c>
      <c r="J636" s="9"/>
      <c r="K636" s="9">
        <f t="shared" si="358"/>
        <v>0</v>
      </c>
      <c r="L636" s="38"/>
    </row>
    <row r="637" spans="1:12" x14ac:dyDescent="0.25">
      <c r="B637" s="1" t="str">
        <f t="shared" si="359"/>
        <v>a</v>
      </c>
      <c r="C637" s="11" t="s">
        <v>103</v>
      </c>
      <c r="D637" s="10" t="s">
        <v>12</v>
      </c>
      <c r="E637" s="9">
        <v>570681933.79999995</v>
      </c>
      <c r="F637" s="9">
        <v>566000000</v>
      </c>
      <c r="G637" s="9">
        <v>566167000</v>
      </c>
      <c r="H637" s="9"/>
      <c r="I637" s="9">
        <v>582046000</v>
      </c>
      <c r="J637" s="9">
        <v>716000000</v>
      </c>
      <c r="K637" s="39">
        <f t="shared" si="358"/>
        <v>133954000</v>
      </c>
    </row>
    <row r="638" spans="1:12" hidden="1" x14ac:dyDescent="0.25">
      <c r="B638" s="1" t="str">
        <f t="shared" si="359"/>
        <v>b</v>
      </c>
      <c r="C638" s="11" t="s">
        <v>103</v>
      </c>
      <c r="D638" s="10" t="s">
        <v>11</v>
      </c>
      <c r="E638" s="9">
        <v>0</v>
      </c>
      <c r="F638" s="9">
        <v>0</v>
      </c>
      <c r="G638" s="9">
        <v>0</v>
      </c>
      <c r="H638" s="9"/>
      <c r="I638" s="9">
        <v>0</v>
      </c>
      <c r="J638" s="9"/>
      <c r="K638" s="9">
        <f t="shared" si="358"/>
        <v>0</v>
      </c>
      <c r="L638" s="38"/>
    </row>
    <row r="639" spans="1:12" hidden="1" x14ac:dyDescent="0.25">
      <c r="B639" s="1" t="str">
        <f t="shared" si="359"/>
        <v>b</v>
      </c>
      <c r="C639" s="8" t="s">
        <v>103</v>
      </c>
      <c r="D639" s="7" t="s">
        <v>10</v>
      </c>
      <c r="E639" s="6">
        <v>0</v>
      </c>
      <c r="F639" s="6">
        <v>0</v>
      </c>
      <c r="G639" s="6">
        <v>0</v>
      </c>
      <c r="H639" s="6">
        <v>0</v>
      </c>
      <c r="I639" s="6">
        <v>0</v>
      </c>
      <c r="J639" s="6">
        <v>0</v>
      </c>
      <c r="K639" s="6">
        <f t="shared" si="358"/>
        <v>0</v>
      </c>
      <c r="L639" s="38"/>
    </row>
    <row r="640" spans="1:12" hidden="1" x14ac:dyDescent="0.25">
      <c r="B640" s="1" t="str">
        <f t="shared" si="359"/>
        <v>b</v>
      </c>
      <c r="C640" s="8" t="s">
        <v>103</v>
      </c>
      <c r="D640" s="7" t="s">
        <v>9</v>
      </c>
      <c r="E640" s="6">
        <v>0</v>
      </c>
      <c r="F640" s="6">
        <v>0</v>
      </c>
      <c r="G640" s="6">
        <v>0</v>
      </c>
      <c r="H640" s="6">
        <v>0</v>
      </c>
      <c r="I640" s="6">
        <v>0</v>
      </c>
      <c r="J640" s="6">
        <v>0</v>
      </c>
      <c r="K640" s="6">
        <f t="shared" si="358"/>
        <v>0</v>
      </c>
      <c r="L640" s="38"/>
    </row>
    <row r="641" spans="1:12" ht="15.75" thickBot="1" x14ac:dyDescent="0.3">
      <c r="B641" s="1" t="str">
        <f t="shared" si="359"/>
        <v>a</v>
      </c>
      <c r="C641" s="5" t="s">
        <v>103</v>
      </c>
      <c r="D641" s="4" t="s">
        <v>8</v>
      </c>
      <c r="E641" s="3">
        <v>0</v>
      </c>
      <c r="F641" s="3">
        <v>0</v>
      </c>
      <c r="G641" s="3">
        <v>6440</v>
      </c>
      <c r="H641" s="3">
        <v>0</v>
      </c>
      <c r="I641" s="3">
        <v>0</v>
      </c>
      <c r="J641" s="3">
        <v>0</v>
      </c>
      <c r="K641" s="3">
        <f t="shared" si="358"/>
        <v>0</v>
      </c>
    </row>
    <row r="642" spans="1:12" ht="31.5" thickTop="1" thickBot="1" x14ac:dyDescent="0.3">
      <c r="A642" s="1" t="s">
        <v>200</v>
      </c>
      <c r="B642" s="1" t="str">
        <f t="shared" si="359"/>
        <v>a</v>
      </c>
      <c r="C642" s="14" t="s">
        <v>69</v>
      </c>
      <c r="D642" s="2" t="s">
        <v>68</v>
      </c>
      <c r="E642" s="16">
        <f>E656+E670+E684+E698+E712+E726+E768+E824+E880+E922+E936+E950</f>
        <v>57527248.420000009</v>
      </c>
      <c r="F642" s="16">
        <f>F656+F670+F684+F698+F712+F726+F768+F824+F880+F922+F936+F950</f>
        <v>84024000</v>
      </c>
      <c r="G642" s="16">
        <f t="shared" ref="G642:J642" si="360">G656+G670+G684+G698+G712+G726+G768+G824+G880+G922+G936+G950</f>
        <v>83354000</v>
      </c>
      <c r="H642" s="16">
        <f t="shared" si="360"/>
        <v>0</v>
      </c>
      <c r="I642" s="16">
        <f t="shared" si="360"/>
        <v>97102000</v>
      </c>
      <c r="J642" s="16">
        <f t="shared" si="360"/>
        <v>97102000</v>
      </c>
      <c r="K642" s="16">
        <f t="shared" si="358"/>
        <v>0</v>
      </c>
    </row>
    <row r="643" spans="1:12" ht="30.75" thickTop="1" x14ac:dyDescent="0.25">
      <c r="B643" s="1" t="str">
        <f t="shared" si="359"/>
        <v>a</v>
      </c>
      <c r="C643" s="28"/>
      <c r="D643" s="29" t="s">
        <v>20</v>
      </c>
      <c r="E643" s="31">
        <f t="shared" ref="E643:F655" si="361">E657+E671+E685+E699+E713+E727+E769+E825+E881+E923+E937+E951</f>
        <v>0</v>
      </c>
      <c r="F643" s="31">
        <f t="shared" si="361"/>
        <v>0</v>
      </c>
      <c r="G643" s="31">
        <f t="shared" ref="G643:J643" si="362">G657+G671+G685+G699+G713+G727+G769+G825+G881+G923+G937+G951</f>
        <v>0</v>
      </c>
      <c r="H643" s="31">
        <f t="shared" si="362"/>
        <v>0</v>
      </c>
      <c r="I643" s="31">
        <f t="shared" si="362"/>
        <v>48</v>
      </c>
      <c r="J643" s="31">
        <f t="shared" si="362"/>
        <v>48</v>
      </c>
      <c r="K643" s="31">
        <f t="shared" si="358"/>
        <v>0</v>
      </c>
    </row>
    <row r="644" spans="1:12" ht="30" x14ac:dyDescent="0.25">
      <c r="B644" s="1" t="str">
        <f t="shared" si="359"/>
        <v>a</v>
      </c>
      <c r="C644" s="28"/>
      <c r="D644" s="29" t="s">
        <v>19</v>
      </c>
      <c r="E644" s="31">
        <f t="shared" si="361"/>
        <v>10</v>
      </c>
      <c r="F644" s="31">
        <f t="shared" si="361"/>
        <v>10</v>
      </c>
      <c r="G644" s="31">
        <f t="shared" ref="G644:J644" si="363">G658+G672+G686+G700+G714+G728+G770+G826+G882+G924+G938+G952</f>
        <v>25</v>
      </c>
      <c r="H644" s="31">
        <f t="shared" si="363"/>
        <v>0</v>
      </c>
      <c r="I644" s="31">
        <f t="shared" si="363"/>
        <v>25</v>
      </c>
      <c r="J644" s="31">
        <f t="shared" si="363"/>
        <v>25</v>
      </c>
      <c r="K644" s="31">
        <f t="shared" si="358"/>
        <v>0</v>
      </c>
    </row>
    <row r="645" spans="1:12" x14ac:dyDescent="0.25">
      <c r="B645" s="1" t="str">
        <f t="shared" si="359"/>
        <v>a</v>
      </c>
      <c r="C645" s="8" t="s">
        <v>103</v>
      </c>
      <c r="D645" s="7" t="s">
        <v>18</v>
      </c>
      <c r="E645" s="6">
        <f t="shared" si="361"/>
        <v>57527248.420000009</v>
      </c>
      <c r="F645" s="6">
        <f t="shared" si="361"/>
        <v>84024000</v>
      </c>
      <c r="G645" s="6">
        <f t="shared" ref="G645:J645" si="364">G659+G673+G687+G701+G715+G729+G771+G827+G883+G925+G939+G953</f>
        <v>83325558</v>
      </c>
      <c r="H645" s="6">
        <f t="shared" si="364"/>
        <v>0</v>
      </c>
      <c r="I645" s="6">
        <f t="shared" si="364"/>
        <v>97102000</v>
      </c>
      <c r="J645" s="6">
        <f t="shared" si="364"/>
        <v>97102000</v>
      </c>
      <c r="K645" s="6">
        <f t="shared" si="358"/>
        <v>0</v>
      </c>
    </row>
    <row r="646" spans="1:12" x14ac:dyDescent="0.25">
      <c r="B646" s="1" t="str">
        <f t="shared" si="359"/>
        <v>a</v>
      </c>
      <c r="C646" s="11" t="s">
        <v>103</v>
      </c>
      <c r="D646" s="10" t="s">
        <v>17</v>
      </c>
      <c r="E646" s="9">
        <f t="shared" si="361"/>
        <v>1158171.1000000001</v>
      </c>
      <c r="F646" s="9">
        <f t="shared" ref="F646:F652" si="365">F660+F674+F688+F702+F716+F730+F772+F828+F884+F926+F940+F954</f>
        <v>0</v>
      </c>
      <c r="G646" s="9">
        <f t="shared" ref="G646:J646" si="366">G660+G674+G688+G702+G716+G730+G772+G828+G884+G926+G940+G954</f>
        <v>0</v>
      </c>
      <c r="H646" s="9">
        <f t="shared" si="366"/>
        <v>0</v>
      </c>
      <c r="I646" s="9">
        <f t="shared" ref="I646:I652" si="367">I660+I674+I688+I702+I716+I730+I772+I828+I884+I926+I940+I954</f>
        <v>0</v>
      </c>
      <c r="J646" s="9">
        <f t="shared" si="366"/>
        <v>0</v>
      </c>
      <c r="K646" s="9">
        <f t="shared" si="358"/>
        <v>0</v>
      </c>
    </row>
    <row r="647" spans="1:12" x14ac:dyDescent="0.25">
      <c r="B647" s="1" t="str">
        <f t="shared" si="359"/>
        <v>a</v>
      </c>
      <c r="C647" s="11" t="s">
        <v>103</v>
      </c>
      <c r="D647" s="10" t="s">
        <v>16</v>
      </c>
      <c r="E647" s="9">
        <f t="shared" si="361"/>
        <v>16978813.520000003</v>
      </c>
      <c r="F647" s="9">
        <f t="shared" si="365"/>
        <v>24825000</v>
      </c>
      <c r="G647" s="9">
        <f t="shared" ref="G647:J647" si="368">G661+G675+G689+G703+G717+G731+G773+G829+G885+G927+G941+G955</f>
        <v>26609200</v>
      </c>
      <c r="H647" s="9">
        <f t="shared" si="368"/>
        <v>0</v>
      </c>
      <c r="I647" s="9">
        <f t="shared" si="367"/>
        <v>33895000</v>
      </c>
      <c r="J647" s="9">
        <f t="shared" si="368"/>
        <v>33895000</v>
      </c>
      <c r="K647" s="9">
        <f t="shared" si="358"/>
        <v>0</v>
      </c>
    </row>
    <row r="648" spans="1:12" hidden="1" x14ac:dyDescent="0.25">
      <c r="B648" s="1" t="str">
        <f t="shared" si="359"/>
        <v>b</v>
      </c>
      <c r="C648" s="11" t="s">
        <v>103</v>
      </c>
      <c r="D648" s="10" t="s">
        <v>15</v>
      </c>
      <c r="E648" s="9">
        <f t="shared" si="361"/>
        <v>0</v>
      </c>
      <c r="F648" s="9">
        <f t="shared" si="365"/>
        <v>0</v>
      </c>
      <c r="G648" s="9">
        <f t="shared" ref="G648:J648" si="369">G662+G676+G690+G704+G718+G732+G774+G830+G886+G928+G942+G956</f>
        <v>0</v>
      </c>
      <c r="H648" s="9">
        <f t="shared" si="369"/>
        <v>0</v>
      </c>
      <c r="I648" s="9">
        <f t="shared" si="367"/>
        <v>0</v>
      </c>
      <c r="J648" s="9">
        <f t="shared" si="369"/>
        <v>0</v>
      </c>
      <c r="K648" s="9">
        <f t="shared" si="358"/>
        <v>0</v>
      </c>
      <c r="L648" s="38"/>
    </row>
    <row r="649" spans="1:12" hidden="1" x14ac:dyDescent="0.25">
      <c r="B649" s="1" t="str">
        <f t="shared" si="359"/>
        <v>b</v>
      </c>
      <c r="C649" s="11" t="s">
        <v>103</v>
      </c>
      <c r="D649" s="10" t="s">
        <v>14</v>
      </c>
      <c r="E649" s="9">
        <f t="shared" si="361"/>
        <v>0</v>
      </c>
      <c r="F649" s="9">
        <f t="shared" si="365"/>
        <v>0</v>
      </c>
      <c r="G649" s="9">
        <f t="shared" ref="G649:J649" si="370">G663+G677+G691+G705+G719+G733+G775+G831+G887+G929+G943+G957</f>
        <v>0</v>
      </c>
      <c r="H649" s="9">
        <f t="shared" si="370"/>
        <v>0</v>
      </c>
      <c r="I649" s="9">
        <f t="shared" si="367"/>
        <v>0</v>
      </c>
      <c r="J649" s="9">
        <f t="shared" si="370"/>
        <v>0</v>
      </c>
      <c r="K649" s="9">
        <f t="shared" si="358"/>
        <v>0</v>
      </c>
      <c r="L649" s="38"/>
    </row>
    <row r="650" spans="1:12" hidden="1" x14ac:dyDescent="0.25">
      <c r="B650" s="1" t="str">
        <f t="shared" si="359"/>
        <v>b</v>
      </c>
      <c r="C650" s="11" t="s">
        <v>103</v>
      </c>
      <c r="D650" s="10" t="s">
        <v>13</v>
      </c>
      <c r="E650" s="9">
        <f t="shared" si="361"/>
        <v>0</v>
      </c>
      <c r="F650" s="9">
        <f t="shared" si="365"/>
        <v>0</v>
      </c>
      <c r="G650" s="9">
        <f t="shared" ref="G650:J650" si="371">G664+G678+G692+G706+G720+G734+G776+G832+G888+G930+G944+G958</f>
        <v>0</v>
      </c>
      <c r="H650" s="9">
        <f t="shared" si="371"/>
        <v>0</v>
      </c>
      <c r="I650" s="9">
        <f t="shared" si="367"/>
        <v>0</v>
      </c>
      <c r="J650" s="9">
        <f t="shared" si="371"/>
        <v>0</v>
      </c>
      <c r="K650" s="9">
        <f t="shared" si="358"/>
        <v>0</v>
      </c>
      <c r="L650" s="38"/>
    </row>
    <row r="651" spans="1:12" x14ac:dyDescent="0.25">
      <c r="B651" s="1" t="str">
        <f t="shared" si="359"/>
        <v>a</v>
      </c>
      <c r="C651" s="11" t="s">
        <v>103</v>
      </c>
      <c r="D651" s="10" t="s">
        <v>12</v>
      </c>
      <c r="E651" s="9">
        <f t="shared" si="361"/>
        <v>39389863.800000004</v>
      </c>
      <c r="F651" s="9">
        <f t="shared" si="365"/>
        <v>59199000</v>
      </c>
      <c r="G651" s="9">
        <f t="shared" ref="G651:J651" si="372">G665+G679+G693+G707+G721+G735+G777+G833+G889+G931+G945+G959</f>
        <v>56716358</v>
      </c>
      <c r="H651" s="9">
        <f t="shared" si="372"/>
        <v>0</v>
      </c>
      <c r="I651" s="9">
        <f t="shared" si="367"/>
        <v>63207000</v>
      </c>
      <c r="J651" s="9">
        <f t="shared" si="372"/>
        <v>63207000</v>
      </c>
      <c r="K651" s="9">
        <f t="shared" si="358"/>
        <v>0</v>
      </c>
    </row>
    <row r="652" spans="1:12" x14ac:dyDescent="0.25">
      <c r="B652" s="1" t="str">
        <f t="shared" si="359"/>
        <v>a</v>
      </c>
      <c r="C652" s="11" t="s">
        <v>103</v>
      </c>
      <c r="D652" s="10" t="s">
        <v>11</v>
      </c>
      <c r="E652" s="9">
        <f t="shared" si="361"/>
        <v>400</v>
      </c>
      <c r="F652" s="9">
        <f t="shared" si="365"/>
        <v>0</v>
      </c>
      <c r="G652" s="9">
        <f t="shared" ref="G652:J652" si="373">G666+G680+G694+G708+G722+G736+G778+G834+G890+G932+G946+G960</f>
        <v>0</v>
      </c>
      <c r="H652" s="9">
        <f t="shared" si="373"/>
        <v>0</v>
      </c>
      <c r="I652" s="9">
        <f t="shared" si="367"/>
        <v>0</v>
      </c>
      <c r="J652" s="9">
        <f t="shared" si="373"/>
        <v>0</v>
      </c>
      <c r="K652" s="9">
        <f t="shared" si="358"/>
        <v>0</v>
      </c>
    </row>
    <row r="653" spans="1:12" ht="30.75" thickBot="1" x14ac:dyDescent="0.3">
      <c r="B653" s="1" t="str">
        <f t="shared" si="359"/>
        <v>a</v>
      </c>
      <c r="C653" s="8" t="s">
        <v>103</v>
      </c>
      <c r="D653" s="7" t="s">
        <v>10</v>
      </c>
      <c r="E653" s="6">
        <f t="shared" si="361"/>
        <v>0</v>
      </c>
      <c r="F653" s="6">
        <f t="shared" si="361"/>
        <v>0</v>
      </c>
      <c r="G653" s="6">
        <f t="shared" ref="G653:J653" si="374">G667+G681+G695+G709+G723+G737+G779+G835+G891+G933+G947+G961</f>
        <v>28442</v>
      </c>
      <c r="H653" s="6">
        <f t="shared" si="374"/>
        <v>0</v>
      </c>
      <c r="I653" s="6">
        <f t="shared" si="374"/>
        <v>0</v>
      </c>
      <c r="J653" s="6">
        <f t="shared" si="374"/>
        <v>0</v>
      </c>
      <c r="K653" s="6">
        <f t="shared" si="358"/>
        <v>0</v>
      </c>
    </row>
    <row r="654" spans="1:12" ht="15.75" hidden="1" thickBot="1" x14ac:dyDescent="0.3">
      <c r="B654" s="1" t="str">
        <f t="shared" si="359"/>
        <v>b</v>
      </c>
      <c r="C654" s="8" t="s">
        <v>103</v>
      </c>
      <c r="D654" s="7" t="s">
        <v>9</v>
      </c>
      <c r="E654" s="6">
        <f t="shared" si="361"/>
        <v>0</v>
      </c>
      <c r="F654" s="6">
        <f t="shared" si="361"/>
        <v>0</v>
      </c>
      <c r="G654" s="6">
        <f t="shared" ref="G654:J654" si="375">G668+G682+G696+G710+G724+G738+G780+G836+G892+G934+G948+G962</f>
        <v>0</v>
      </c>
      <c r="H654" s="6">
        <f t="shared" si="375"/>
        <v>0</v>
      </c>
      <c r="I654" s="6">
        <f t="shared" si="375"/>
        <v>0</v>
      </c>
      <c r="J654" s="6">
        <f t="shared" si="375"/>
        <v>0</v>
      </c>
      <c r="K654" s="6">
        <f t="shared" si="358"/>
        <v>0</v>
      </c>
      <c r="L654" s="38"/>
    </row>
    <row r="655" spans="1:12" ht="15.75" hidden="1" thickBot="1" x14ac:dyDescent="0.3">
      <c r="B655" s="1" t="str">
        <f t="shared" si="359"/>
        <v>b</v>
      </c>
      <c r="C655" s="5" t="s">
        <v>103</v>
      </c>
      <c r="D655" s="4" t="s">
        <v>8</v>
      </c>
      <c r="E655" s="3">
        <f t="shared" si="361"/>
        <v>0</v>
      </c>
      <c r="F655" s="3">
        <f t="shared" si="361"/>
        <v>0</v>
      </c>
      <c r="G655" s="3">
        <f t="shared" ref="G655:J655" si="376">G669+G683+G697+G711+G725+G739+G781+G837+G893+G935+G949+G963</f>
        <v>0</v>
      </c>
      <c r="H655" s="3">
        <f t="shared" si="376"/>
        <v>0</v>
      </c>
      <c r="I655" s="3">
        <f t="shared" si="376"/>
        <v>0</v>
      </c>
      <c r="J655" s="3">
        <f t="shared" si="376"/>
        <v>0</v>
      </c>
      <c r="K655" s="3">
        <f t="shared" si="358"/>
        <v>0</v>
      </c>
      <c r="L655" s="38"/>
    </row>
    <row r="656" spans="1:12" ht="181.5" thickTop="1" thickBot="1" x14ac:dyDescent="0.3">
      <c r="A656" s="1" t="s">
        <v>200</v>
      </c>
      <c r="B656" s="1" t="str">
        <f t="shared" si="359"/>
        <v>a</v>
      </c>
      <c r="C656" s="14" t="s">
        <v>67</v>
      </c>
      <c r="D656" s="2" t="s">
        <v>66</v>
      </c>
      <c r="E656" s="16">
        <f t="shared" ref="E656:F656" si="377">E659+E667+E668+E669</f>
        <v>1556058.3</v>
      </c>
      <c r="F656" s="16">
        <f t="shared" si="377"/>
        <v>2000000</v>
      </c>
      <c r="G656" s="16">
        <f t="shared" ref="G656:J656" si="378">G659+G667+G668+G669</f>
        <v>2000000</v>
      </c>
      <c r="H656" s="16">
        <f t="shared" si="378"/>
        <v>0</v>
      </c>
      <c r="I656" s="16">
        <f t="shared" si="378"/>
        <v>2100000</v>
      </c>
      <c r="J656" s="16">
        <f t="shared" si="378"/>
        <v>2100000</v>
      </c>
      <c r="K656" s="42">
        <f t="shared" si="358"/>
        <v>0</v>
      </c>
      <c r="L656" s="58" t="s">
        <v>230</v>
      </c>
    </row>
    <row r="657" spans="1:12" ht="30.75" hidden="1" thickTop="1" x14ac:dyDescent="0.25">
      <c r="B657" s="1" t="str">
        <f t="shared" ref="B657:B658" si="379">IF(OR(E657&lt;&gt;0,F657&lt;&gt;0,G657&lt;&gt;0,H657&lt;&gt;0,I657&lt;&gt;0,J657&lt;&gt;0,K657&lt;&gt;0),"a","b")</f>
        <v>b</v>
      </c>
      <c r="C657" s="28"/>
      <c r="D657" s="29" t="s">
        <v>20</v>
      </c>
      <c r="E657" s="31"/>
      <c r="F657" s="31"/>
      <c r="G657" s="31"/>
      <c r="H657" s="31"/>
      <c r="I657" s="31"/>
      <c r="J657" s="31"/>
      <c r="K657" s="31">
        <f t="shared" si="358"/>
        <v>0</v>
      </c>
      <c r="L657" s="38"/>
    </row>
    <row r="658" spans="1:12" ht="15.75" hidden="1" thickTop="1" x14ac:dyDescent="0.25">
      <c r="B658" s="1" t="str">
        <f t="shared" si="379"/>
        <v>b</v>
      </c>
      <c r="C658" s="28"/>
      <c r="D658" s="29" t="s">
        <v>19</v>
      </c>
      <c r="E658" s="31"/>
      <c r="F658" s="31"/>
      <c r="G658" s="31"/>
      <c r="H658" s="31"/>
      <c r="I658" s="31"/>
      <c r="J658" s="31"/>
      <c r="K658" s="31">
        <f t="shared" si="358"/>
        <v>0</v>
      </c>
      <c r="L658" s="38"/>
    </row>
    <row r="659" spans="1:12" ht="15.75" thickTop="1" x14ac:dyDescent="0.25">
      <c r="B659" s="1" t="str">
        <f t="shared" si="359"/>
        <v>a</v>
      </c>
      <c r="C659" s="8" t="s">
        <v>103</v>
      </c>
      <c r="D659" s="7" t="s">
        <v>18</v>
      </c>
      <c r="E659" s="6">
        <f t="shared" ref="E659:F659" si="380">SUM(E660:E666)</f>
        <v>1556058.3</v>
      </c>
      <c r="F659" s="6">
        <f t="shared" si="380"/>
        <v>2000000</v>
      </c>
      <c r="G659" s="6">
        <f t="shared" ref="G659" si="381">SUM(G660:G666)</f>
        <v>2000000</v>
      </c>
      <c r="H659" s="6">
        <f t="shared" ref="H659" si="382">SUM(H660:H666)</f>
        <v>0</v>
      </c>
      <c r="I659" s="6">
        <f t="shared" ref="I659" si="383">SUM(I660:I666)</f>
        <v>2100000</v>
      </c>
      <c r="J659" s="6">
        <f t="shared" ref="J659" si="384">SUM(J660:J666)</f>
        <v>2100000</v>
      </c>
      <c r="K659" s="6">
        <f t="shared" si="358"/>
        <v>0</v>
      </c>
    </row>
    <row r="660" spans="1:12" hidden="1" x14ac:dyDescent="0.25">
      <c r="B660" s="1" t="str">
        <f t="shared" si="359"/>
        <v>b</v>
      </c>
      <c r="C660" s="11" t="s">
        <v>103</v>
      </c>
      <c r="D660" s="10" t="s">
        <v>17</v>
      </c>
      <c r="E660" s="9">
        <v>0</v>
      </c>
      <c r="F660" s="9"/>
      <c r="G660" s="9"/>
      <c r="H660" s="9"/>
      <c r="I660" s="9"/>
      <c r="J660" s="9"/>
      <c r="K660" s="9">
        <f t="shared" si="358"/>
        <v>0</v>
      </c>
      <c r="L660" s="38"/>
    </row>
    <row r="661" spans="1:12" ht="15.75" thickBot="1" x14ac:dyDescent="0.3">
      <c r="B661" s="1" t="str">
        <f t="shared" si="359"/>
        <v>a</v>
      </c>
      <c r="C661" s="11" t="s">
        <v>103</v>
      </c>
      <c r="D661" s="10" t="s">
        <v>16</v>
      </c>
      <c r="E661" s="9">
        <v>1556058.3</v>
      </c>
      <c r="F661" s="9">
        <v>2000000</v>
      </c>
      <c r="G661" s="9">
        <v>2000000</v>
      </c>
      <c r="H661" s="9"/>
      <c r="I661" s="9">
        <v>2100000</v>
      </c>
      <c r="J661" s="9">
        <v>2100000</v>
      </c>
      <c r="K661" s="39">
        <f t="shared" si="358"/>
        <v>0</v>
      </c>
    </row>
    <row r="662" spans="1:12" ht="15.75" hidden="1" thickBot="1" x14ac:dyDescent="0.3">
      <c r="B662" s="1" t="str">
        <f t="shared" si="359"/>
        <v>b</v>
      </c>
      <c r="C662" s="11" t="s">
        <v>103</v>
      </c>
      <c r="D662" s="10" t="s">
        <v>15</v>
      </c>
      <c r="E662" s="9">
        <v>0</v>
      </c>
      <c r="F662" s="9"/>
      <c r="G662" s="9"/>
      <c r="H662" s="9"/>
      <c r="I662" s="9"/>
      <c r="J662" s="9"/>
      <c r="K662" s="9">
        <f t="shared" si="358"/>
        <v>0</v>
      </c>
      <c r="L662" s="38"/>
    </row>
    <row r="663" spans="1:12" ht="15.75" hidden="1" thickBot="1" x14ac:dyDescent="0.3">
      <c r="B663" s="1" t="str">
        <f t="shared" si="359"/>
        <v>b</v>
      </c>
      <c r="C663" s="11" t="s">
        <v>103</v>
      </c>
      <c r="D663" s="10" t="s">
        <v>14</v>
      </c>
      <c r="E663" s="9">
        <v>0</v>
      </c>
      <c r="F663" s="9"/>
      <c r="G663" s="9"/>
      <c r="H663" s="9"/>
      <c r="I663" s="9"/>
      <c r="J663" s="9"/>
      <c r="K663" s="9">
        <f t="shared" si="358"/>
        <v>0</v>
      </c>
      <c r="L663" s="38"/>
    </row>
    <row r="664" spans="1:12" ht="15.75" hidden="1" thickBot="1" x14ac:dyDescent="0.3">
      <c r="B664" s="1" t="str">
        <f t="shared" si="359"/>
        <v>b</v>
      </c>
      <c r="C664" s="11" t="s">
        <v>103</v>
      </c>
      <c r="D664" s="10" t="s">
        <v>13</v>
      </c>
      <c r="E664" s="9">
        <v>0</v>
      </c>
      <c r="F664" s="9"/>
      <c r="G664" s="9"/>
      <c r="H664" s="9"/>
      <c r="I664" s="9"/>
      <c r="J664" s="9"/>
      <c r="K664" s="9">
        <f t="shared" si="358"/>
        <v>0</v>
      </c>
      <c r="L664" s="38"/>
    </row>
    <row r="665" spans="1:12" ht="15.75" hidden="1" thickBot="1" x14ac:dyDescent="0.3">
      <c r="B665" s="1" t="str">
        <f t="shared" si="359"/>
        <v>b</v>
      </c>
      <c r="C665" s="11" t="s">
        <v>103</v>
      </c>
      <c r="D665" s="10" t="s">
        <v>12</v>
      </c>
      <c r="E665" s="9">
        <v>0</v>
      </c>
      <c r="F665" s="9"/>
      <c r="G665" s="9"/>
      <c r="H665" s="9"/>
      <c r="I665" s="9"/>
      <c r="J665" s="9"/>
      <c r="K665" s="9">
        <f t="shared" si="358"/>
        <v>0</v>
      </c>
      <c r="L665" s="38"/>
    </row>
    <row r="666" spans="1:12" ht="15.75" hidden="1" thickBot="1" x14ac:dyDescent="0.3">
      <c r="B666" s="1" t="str">
        <f t="shared" si="359"/>
        <v>b</v>
      </c>
      <c r="C666" s="11" t="s">
        <v>103</v>
      </c>
      <c r="D666" s="10" t="s">
        <v>11</v>
      </c>
      <c r="E666" s="9">
        <v>0</v>
      </c>
      <c r="F666" s="9"/>
      <c r="G666" s="9"/>
      <c r="H666" s="9"/>
      <c r="I666" s="9"/>
      <c r="J666" s="9"/>
      <c r="K666" s="9">
        <f t="shared" si="358"/>
        <v>0</v>
      </c>
      <c r="L666" s="38"/>
    </row>
    <row r="667" spans="1:12" ht="15.75" hidden="1" thickBot="1" x14ac:dyDescent="0.3">
      <c r="B667" s="1" t="str">
        <f t="shared" si="359"/>
        <v>b</v>
      </c>
      <c r="C667" s="8" t="s">
        <v>103</v>
      </c>
      <c r="D667" s="7" t="s">
        <v>10</v>
      </c>
      <c r="E667" s="6">
        <v>0</v>
      </c>
      <c r="F667" s="6">
        <v>0</v>
      </c>
      <c r="G667" s="6">
        <v>0</v>
      </c>
      <c r="H667" s="6">
        <v>0</v>
      </c>
      <c r="I667" s="6">
        <v>0</v>
      </c>
      <c r="J667" s="6">
        <v>0</v>
      </c>
      <c r="K667" s="6">
        <f t="shared" si="358"/>
        <v>0</v>
      </c>
      <c r="L667" s="38"/>
    </row>
    <row r="668" spans="1:12" ht="15.75" hidden="1" thickBot="1" x14ac:dyDescent="0.3">
      <c r="B668" s="1" t="str">
        <f t="shared" si="359"/>
        <v>b</v>
      </c>
      <c r="C668" s="8" t="s">
        <v>103</v>
      </c>
      <c r="D668" s="7" t="s">
        <v>9</v>
      </c>
      <c r="E668" s="6">
        <v>0</v>
      </c>
      <c r="F668" s="6">
        <v>0</v>
      </c>
      <c r="G668" s="6">
        <v>0</v>
      </c>
      <c r="H668" s="6">
        <v>0</v>
      </c>
      <c r="I668" s="6">
        <v>0</v>
      </c>
      <c r="J668" s="6">
        <v>0</v>
      </c>
      <c r="K668" s="6">
        <f t="shared" si="358"/>
        <v>0</v>
      </c>
      <c r="L668" s="38"/>
    </row>
    <row r="669" spans="1:12" ht="15.75" hidden="1" thickBot="1" x14ac:dyDescent="0.3">
      <c r="B669" s="1" t="str">
        <f t="shared" si="359"/>
        <v>b</v>
      </c>
      <c r="C669" s="5" t="s">
        <v>103</v>
      </c>
      <c r="D669" s="4" t="s">
        <v>8</v>
      </c>
      <c r="E669" s="3">
        <v>0</v>
      </c>
      <c r="F669" s="3">
        <v>0</v>
      </c>
      <c r="G669" s="3">
        <v>0</v>
      </c>
      <c r="H669" s="3">
        <v>0</v>
      </c>
      <c r="I669" s="3">
        <v>0</v>
      </c>
      <c r="J669" s="3">
        <v>0</v>
      </c>
      <c r="K669" s="3">
        <f t="shared" si="358"/>
        <v>0</v>
      </c>
      <c r="L669" s="38"/>
    </row>
    <row r="670" spans="1:12" ht="409.6" thickTop="1" thickBot="1" x14ac:dyDescent="0.3">
      <c r="A670" s="1" t="s">
        <v>200</v>
      </c>
      <c r="B670" s="1" t="str">
        <f t="shared" si="359"/>
        <v>a</v>
      </c>
      <c r="C670" s="14" t="s">
        <v>162</v>
      </c>
      <c r="D670" s="2" t="s">
        <v>65</v>
      </c>
      <c r="E670" s="16">
        <f t="shared" ref="E670:F670" si="385">E673+E681+E682+E683</f>
        <v>11174397.07</v>
      </c>
      <c r="F670" s="16">
        <f t="shared" si="385"/>
        <v>14280000</v>
      </c>
      <c r="G670" s="16">
        <f t="shared" ref="G670:J670" si="386">G673+G681+G682+G683</f>
        <v>14280000</v>
      </c>
      <c r="H670" s="16">
        <f t="shared" si="386"/>
        <v>0</v>
      </c>
      <c r="I670" s="16">
        <f t="shared" si="386"/>
        <v>19253000</v>
      </c>
      <c r="J670" s="16">
        <f t="shared" si="386"/>
        <v>19253000</v>
      </c>
      <c r="K670" s="42">
        <f t="shared" si="358"/>
        <v>0</v>
      </c>
      <c r="L670" s="1" t="s">
        <v>232</v>
      </c>
    </row>
    <row r="671" spans="1:12" ht="30.75" hidden="1" thickTop="1" x14ac:dyDescent="0.25">
      <c r="B671" s="1" t="str">
        <f t="shared" si="359"/>
        <v>b</v>
      </c>
      <c r="C671" s="28"/>
      <c r="D671" s="29" t="s">
        <v>20</v>
      </c>
      <c r="E671" s="31"/>
      <c r="F671" s="31"/>
      <c r="G671" s="31"/>
      <c r="H671" s="31"/>
      <c r="I671" s="31"/>
      <c r="J671" s="31"/>
      <c r="K671" s="31">
        <f t="shared" si="358"/>
        <v>0</v>
      </c>
      <c r="L671" s="38"/>
    </row>
    <row r="672" spans="1:12" ht="15.75" hidden="1" thickTop="1" x14ac:dyDescent="0.25">
      <c r="B672" s="1" t="str">
        <f t="shared" si="359"/>
        <v>b</v>
      </c>
      <c r="C672" s="28"/>
      <c r="D672" s="29" t="s">
        <v>19</v>
      </c>
      <c r="E672" s="31"/>
      <c r="F672" s="31"/>
      <c r="G672" s="31"/>
      <c r="H672" s="31"/>
      <c r="I672" s="31"/>
      <c r="J672" s="31"/>
      <c r="K672" s="31">
        <f t="shared" si="358"/>
        <v>0</v>
      </c>
      <c r="L672" s="38"/>
    </row>
    <row r="673" spans="1:12" ht="15.75" thickTop="1" x14ac:dyDescent="0.25">
      <c r="B673" s="1" t="str">
        <f t="shared" si="359"/>
        <v>a</v>
      </c>
      <c r="C673" s="8" t="s">
        <v>103</v>
      </c>
      <c r="D673" s="7" t="s">
        <v>18</v>
      </c>
      <c r="E673" s="6">
        <f t="shared" ref="E673" si="387">SUM(E674:E680)</f>
        <v>11174397.07</v>
      </c>
      <c r="F673" s="6">
        <f>SUM(F674:F680)</f>
        <v>14280000</v>
      </c>
      <c r="G673" s="6">
        <f t="shared" ref="G673" si="388">SUM(G674:G680)</f>
        <v>14280000</v>
      </c>
      <c r="H673" s="6">
        <f t="shared" ref="H673" si="389">SUM(H674:H680)</f>
        <v>0</v>
      </c>
      <c r="I673" s="6">
        <f>SUM(I674:I680)</f>
        <v>19253000</v>
      </c>
      <c r="J673" s="6">
        <f t="shared" ref="J673" si="390">SUM(J674:J680)</f>
        <v>19253000</v>
      </c>
      <c r="K673" s="6">
        <f t="shared" si="358"/>
        <v>0</v>
      </c>
    </row>
    <row r="674" spans="1:12" hidden="1" x14ac:dyDescent="0.25">
      <c r="B674" s="1" t="str">
        <f t="shared" ref="B674:B680" si="391">IF(OR(E674&lt;&gt;0,F674&lt;&gt;0,G674&lt;&gt;0,H674&lt;&gt;0,I674&lt;&gt;0,J674&lt;&gt;0,K674&lt;&gt;0),"a","b")</f>
        <v>b</v>
      </c>
      <c r="C674" s="11" t="s">
        <v>103</v>
      </c>
      <c r="D674" s="10" t="s">
        <v>17</v>
      </c>
      <c r="E674" s="9">
        <v>0</v>
      </c>
      <c r="F674" s="9">
        <v>0</v>
      </c>
      <c r="G674" s="9">
        <v>0</v>
      </c>
      <c r="H674" s="9"/>
      <c r="I674" s="9">
        <v>0</v>
      </c>
      <c r="J674" s="9"/>
      <c r="K674" s="9">
        <f t="shared" ref="K674:K680" si="392">J674-I674</f>
        <v>0</v>
      </c>
      <c r="L674" s="38"/>
    </row>
    <row r="675" spans="1:12" x14ac:dyDescent="0.25">
      <c r="B675" s="1" t="str">
        <f t="shared" si="391"/>
        <v>a</v>
      </c>
      <c r="C675" s="11" t="s">
        <v>103</v>
      </c>
      <c r="D675" s="10" t="s">
        <v>16</v>
      </c>
      <c r="E675" s="9">
        <v>11154383.57</v>
      </c>
      <c r="F675" s="9">
        <v>14200000</v>
      </c>
      <c r="G675" s="9">
        <v>14240000</v>
      </c>
      <c r="H675" s="9"/>
      <c r="I675" s="9">
        <v>19213000</v>
      </c>
      <c r="J675" s="9">
        <v>19213000</v>
      </c>
      <c r="K675" s="50">
        <f t="shared" si="392"/>
        <v>0</v>
      </c>
    </row>
    <row r="676" spans="1:12" hidden="1" x14ac:dyDescent="0.25">
      <c r="B676" s="1" t="str">
        <f t="shared" si="391"/>
        <v>b</v>
      </c>
      <c r="C676" s="11" t="s">
        <v>103</v>
      </c>
      <c r="D676" s="10" t="s">
        <v>15</v>
      </c>
      <c r="E676" s="9">
        <v>0</v>
      </c>
      <c r="F676" s="9">
        <v>0</v>
      </c>
      <c r="G676" s="9">
        <v>0</v>
      </c>
      <c r="H676" s="9"/>
      <c r="I676" s="9">
        <v>0</v>
      </c>
      <c r="J676" s="9"/>
      <c r="K676" s="9">
        <f t="shared" si="392"/>
        <v>0</v>
      </c>
      <c r="L676" s="38"/>
    </row>
    <row r="677" spans="1:12" hidden="1" x14ac:dyDescent="0.25">
      <c r="B677" s="1" t="str">
        <f t="shared" si="391"/>
        <v>b</v>
      </c>
      <c r="C677" s="11" t="s">
        <v>103</v>
      </c>
      <c r="D677" s="10" t="s">
        <v>14</v>
      </c>
      <c r="E677" s="9">
        <v>0</v>
      </c>
      <c r="F677" s="9">
        <v>0</v>
      </c>
      <c r="G677" s="9">
        <v>0</v>
      </c>
      <c r="H677" s="9"/>
      <c r="I677" s="9">
        <v>0</v>
      </c>
      <c r="J677" s="9"/>
      <c r="K677" s="9">
        <f t="shared" si="392"/>
        <v>0</v>
      </c>
      <c r="L677" s="38"/>
    </row>
    <row r="678" spans="1:12" hidden="1" x14ac:dyDescent="0.25">
      <c r="B678" s="1" t="str">
        <f t="shared" si="391"/>
        <v>b</v>
      </c>
      <c r="C678" s="11" t="s">
        <v>103</v>
      </c>
      <c r="D678" s="10" t="s">
        <v>13</v>
      </c>
      <c r="E678" s="9">
        <v>0</v>
      </c>
      <c r="F678" s="9">
        <v>0</v>
      </c>
      <c r="G678" s="9">
        <v>0</v>
      </c>
      <c r="H678" s="9"/>
      <c r="I678" s="9">
        <v>0</v>
      </c>
      <c r="J678" s="9"/>
      <c r="K678" s="9">
        <f t="shared" si="392"/>
        <v>0</v>
      </c>
      <c r="L678" s="38"/>
    </row>
    <row r="679" spans="1:12" ht="15.75" thickBot="1" x14ac:dyDescent="0.3">
      <c r="B679" s="1" t="str">
        <f t="shared" si="391"/>
        <v>a</v>
      </c>
      <c r="C679" s="11" t="s">
        <v>103</v>
      </c>
      <c r="D679" s="10" t="s">
        <v>12</v>
      </c>
      <c r="E679" s="9">
        <v>20013.5</v>
      </c>
      <c r="F679" s="9">
        <v>80000</v>
      </c>
      <c r="G679" s="9">
        <v>40000</v>
      </c>
      <c r="H679" s="9"/>
      <c r="I679" s="9">
        <v>40000</v>
      </c>
      <c r="J679" s="9">
        <v>40000</v>
      </c>
      <c r="K679" s="9">
        <f t="shared" si="392"/>
        <v>0</v>
      </c>
    </row>
    <row r="680" spans="1:12" ht="15.75" hidden="1" thickBot="1" x14ac:dyDescent="0.3">
      <c r="B680" s="1" t="str">
        <f t="shared" si="391"/>
        <v>b</v>
      </c>
      <c r="C680" s="11" t="s">
        <v>103</v>
      </c>
      <c r="D680" s="10" t="s">
        <v>11</v>
      </c>
      <c r="E680" s="9">
        <v>0</v>
      </c>
      <c r="F680" s="9">
        <v>0</v>
      </c>
      <c r="G680" s="9">
        <v>0</v>
      </c>
      <c r="H680" s="9"/>
      <c r="I680" s="9">
        <v>0</v>
      </c>
      <c r="J680" s="9"/>
      <c r="K680" s="9">
        <f t="shared" si="392"/>
        <v>0</v>
      </c>
      <c r="L680" s="38"/>
    </row>
    <row r="681" spans="1:12" ht="15.75" hidden="1" thickBot="1" x14ac:dyDescent="0.3">
      <c r="B681" s="1" t="str">
        <f t="shared" si="359"/>
        <v>b</v>
      </c>
      <c r="C681" s="8" t="s">
        <v>103</v>
      </c>
      <c r="D681" s="7" t="s">
        <v>10</v>
      </c>
      <c r="E681" s="6">
        <v>0</v>
      </c>
      <c r="F681" s="6">
        <v>0</v>
      </c>
      <c r="G681" s="6">
        <v>0</v>
      </c>
      <c r="H681" s="6">
        <v>0</v>
      </c>
      <c r="I681" s="6">
        <v>0</v>
      </c>
      <c r="J681" s="6">
        <v>0</v>
      </c>
      <c r="K681" s="6">
        <f t="shared" si="358"/>
        <v>0</v>
      </c>
      <c r="L681" s="38"/>
    </row>
    <row r="682" spans="1:12" ht="15.75" hidden="1" thickBot="1" x14ac:dyDescent="0.3">
      <c r="B682" s="1" t="str">
        <f t="shared" si="359"/>
        <v>b</v>
      </c>
      <c r="C682" s="8" t="s">
        <v>103</v>
      </c>
      <c r="D682" s="7" t="s">
        <v>9</v>
      </c>
      <c r="E682" s="6">
        <v>0</v>
      </c>
      <c r="F682" s="6">
        <v>0</v>
      </c>
      <c r="G682" s="6">
        <v>0</v>
      </c>
      <c r="H682" s="6">
        <v>0</v>
      </c>
      <c r="I682" s="6">
        <v>0</v>
      </c>
      <c r="J682" s="6">
        <v>0</v>
      </c>
      <c r="K682" s="6">
        <f t="shared" si="358"/>
        <v>0</v>
      </c>
      <c r="L682" s="38"/>
    </row>
    <row r="683" spans="1:12" ht="15.75" hidden="1" thickBot="1" x14ac:dyDescent="0.3">
      <c r="B683" s="1" t="str">
        <f t="shared" si="359"/>
        <v>b</v>
      </c>
      <c r="C683" s="5" t="s">
        <v>103</v>
      </c>
      <c r="D683" s="4" t="s">
        <v>8</v>
      </c>
      <c r="E683" s="3">
        <v>0</v>
      </c>
      <c r="F683" s="3">
        <v>0</v>
      </c>
      <c r="G683" s="3">
        <v>0</v>
      </c>
      <c r="H683" s="3">
        <v>0</v>
      </c>
      <c r="I683" s="3">
        <v>0</v>
      </c>
      <c r="J683" s="3">
        <v>0</v>
      </c>
      <c r="K683" s="3">
        <f t="shared" si="358"/>
        <v>0</v>
      </c>
      <c r="L683" s="38"/>
    </row>
    <row r="684" spans="1:12" ht="409.6" thickTop="1" thickBot="1" x14ac:dyDescent="0.3">
      <c r="A684" s="1" t="s">
        <v>200</v>
      </c>
      <c r="B684" s="1" t="str">
        <f t="shared" si="359"/>
        <v>a</v>
      </c>
      <c r="C684" s="14" t="s">
        <v>64</v>
      </c>
      <c r="D684" s="2" t="s">
        <v>163</v>
      </c>
      <c r="E684" s="16">
        <f t="shared" ref="E684:F684" si="393">E687+E695+E696+E697</f>
        <v>614214.40000000002</v>
      </c>
      <c r="F684" s="16">
        <f t="shared" si="393"/>
        <v>1000000</v>
      </c>
      <c r="G684" s="16">
        <f t="shared" ref="G684:J684" si="394">G687+G695+G696+G697</f>
        <v>1700000</v>
      </c>
      <c r="H684" s="16">
        <f t="shared" si="394"/>
        <v>0</v>
      </c>
      <c r="I684" s="16">
        <f t="shared" si="394"/>
        <v>2179000</v>
      </c>
      <c r="J684" s="16">
        <f t="shared" si="394"/>
        <v>2179000</v>
      </c>
      <c r="K684" s="42">
        <f t="shared" si="358"/>
        <v>0</v>
      </c>
      <c r="L684" s="1" t="s">
        <v>233</v>
      </c>
    </row>
    <row r="685" spans="1:12" ht="30.75" hidden="1" thickTop="1" x14ac:dyDescent="0.25">
      <c r="B685" s="1" t="str">
        <f t="shared" ref="B685:B686" si="395">IF(OR(E685&lt;&gt;0,F685&lt;&gt;0,G685&lt;&gt;0,H685&lt;&gt;0,I685&lt;&gt;0,J685&lt;&gt;0,K685&lt;&gt;0),"a","b")</f>
        <v>b</v>
      </c>
      <c r="C685" s="28"/>
      <c r="D685" s="29" t="s">
        <v>20</v>
      </c>
      <c r="E685" s="31"/>
      <c r="F685" s="31"/>
      <c r="G685" s="31"/>
      <c r="H685" s="31"/>
      <c r="I685" s="31"/>
      <c r="J685" s="31"/>
      <c r="K685" s="31">
        <f t="shared" si="358"/>
        <v>0</v>
      </c>
      <c r="L685" s="38"/>
    </row>
    <row r="686" spans="1:12" ht="15.75" hidden="1" thickTop="1" x14ac:dyDescent="0.25">
      <c r="B686" s="1" t="str">
        <f t="shared" si="395"/>
        <v>b</v>
      </c>
      <c r="C686" s="28"/>
      <c r="D686" s="29" t="s">
        <v>19</v>
      </c>
      <c r="E686" s="31"/>
      <c r="F686" s="31"/>
      <c r="G686" s="31"/>
      <c r="H686" s="31"/>
      <c r="I686" s="31"/>
      <c r="J686" s="31"/>
      <c r="K686" s="31">
        <f t="shared" si="358"/>
        <v>0</v>
      </c>
      <c r="L686" s="38"/>
    </row>
    <row r="687" spans="1:12" ht="15.75" thickTop="1" x14ac:dyDescent="0.25">
      <c r="B687" s="1" t="str">
        <f t="shared" si="359"/>
        <v>a</v>
      </c>
      <c r="C687" s="8" t="s">
        <v>103</v>
      </c>
      <c r="D687" s="7" t="s">
        <v>18</v>
      </c>
      <c r="E687" s="6">
        <f t="shared" ref="E687:F687" si="396">SUM(E688:E694)</f>
        <v>614214.40000000002</v>
      </c>
      <c r="F687" s="6">
        <f t="shared" si="396"/>
        <v>1000000</v>
      </c>
      <c r="G687" s="6">
        <f t="shared" ref="G687" si="397">SUM(G688:G694)</f>
        <v>1700000</v>
      </c>
      <c r="H687" s="6">
        <f t="shared" ref="H687" si="398">SUM(H688:H694)</f>
        <v>0</v>
      </c>
      <c r="I687" s="6">
        <f t="shared" ref="I687" si="399">SUM(I688:I694)</f>
        <v>2179000</v>
      </c>
      <c r="J687" s="6">
        <f t="shared" ref="J687" si="400">SUM(J688:J694)</f>
        <v>2179000</v>
      </c>
      <c r="K687" s="6">
        <f t="shared" si="358"/>
        <v>0</v>
      </c>
    </row>
    <row r="688" spans="1:12" hidden="1" x14ac:dyDescent="0.25">
      <c r="B688" s="1" t="str">
        <f t="shared" si="359"/>
        <v>b</v>
      </c>
      <c r="C688" s="11" t="s">
        <v>103</v>
      </c>
      <c r="D688" s="10" t="s">
        <v>17</v>
      </c>
      <c r="E688" s="9">
        <v>0</v>
      </c>
      <c r="F688" s="9">
        <v>0</v>
      </c>
      <c r="G688" s="9">
        <v>0</v>
      </c>
      <c r="H688" s="9"/>
      <c r="I688" s="9"/>
      <c r="J688" s="9"/>
      <c r="K688" s="9">
        <f t="shared" si="358"/>
        <v>0</v>
      </c>
      <c r="L688" s="38"/>
    </row>
    <row r="689" spans="1:12" ht="15.75" thickBot="1" x14ac:dyDescent="0.3">
      <c r="B689" s="1" t="str">
        <f t="shared" si="359"/>
        <v>a</v>
      </c>
      <c r="C689" s="11" t="s">
        <v>103</v>
      </c>
      <c r="D689" s="10" t="s">
        <v>16</v>
      </c>
      <c r="E689" s="9">
        <v>614214.40000000002</v>
      </c>
      <c r="F689" s="9">
        <v>1000000</v>
      </c>
      <c r="G689" s="9">
        <v>1700000</v>
      </c>
      <c r="H689" s="9"/>
      <c r="I689" s="9">
        <v>2179000</v>
      </c>
      <c r="J689" s="9">
        <v>2179000</v>
      </c>
      <c r="K689" s="39">
        <f t="shared" si="358"/>
        <v>0</v>
      </c>
    </row>
    <row r="690" spans="1:12" ht="15.75" hidden="1" thickBot="1" x14ac:dyDescent="0.3">
      <c r="B690" s="1" t="str">
        <f t="shared" si="359"/>
        <v>b</v>
      </c>
      <c r="C690" s="11" t="s">
        <v>103</v>
      </c>
      <c r="D690" s="10" t="s">
        <v>15</v>
      </c>
      <c r="E690" s="9">
        <v>0</v>
      </c>
      <c r="F690" s="9">
        <v>0</v>
      </c>
      <c r="G690" s="9">
        <v>0</v>
      </c>
      <c r="H690" s="9"/>
      <c r="I690" s="9"/>
      <c r="J690" s="9"/>
      <c r="K690" s="9">
        <f t="shared" si="358"/>
        <v>0</v>
      </c>
      <c r="L690" s="38"/>
    </row>
    <row r="691" spans="1:12" ht="15.75" hidden="1" thickBot="1" x14ac:dyDescent="0.3">
      <c r="B691" s="1" t="str">
        <f t="shared" si="359"/>
        <v>b</v>
      </c>
      <c r="C691" s="11" t="s">
        <v>103</v>
      </c>
      <c r="D691" s="10" t="s">
        <v>14</v>
      </c>
      <c r="E691" s="9">
        <v>0</v>
      </c>
      <c r="F691" s="9">
        <v>0</v>
      </c>
      <c r="G691" s="9">
        <v>0</v>
      </c>
      <c r="H691" s="9"/>
      <c r="I691" s="9"/>
      <c r="J691" s="9"/>
      <c r="K691" s="9">
        <f t="shared" si="358"/>
        <v>0</v>
      </c>
      <c r="L691" s="38"/>
    </row>
    <row r="692" spans="1:12" ht="15.75" hidden="1" thickBot="1" x14ac:dyDescent="0.3">
      <c r="B692" s="1" t="str">
        <f t="shared" si="359"/>
        <v>b</v>
      </c>
      <c r="C692" s="11" t="s">
        <v>103</v>
      </c>
      <c r="D692" s="10" t="s">
        <v>13</v>
      </c>
      <c r="E692" s="9">
        <v>0</v>
      </c>
      <c r="F692" s="9">
        <v>0</v>
      </c>
      <c r="G692" s="9">
        <v>0</v>
      </c>
      <c r="H692" s="9"/>
      <c r="I692" s="9"/>
      <c r="J692" s="9"/>
      <c r="K692" s="9">
        <f t="shared" si="358"/>
        <v>0</v>
      </c>
      <c r="L692" s="38"/>
    </row>
    <row r="693" spans="1:12" ht="15.75" hidden="1" thickBot="1" x14ac:dyDescent="0.3">
      <c r="B693" s="1" t="str">
        <f t="shared" si="359"/>
        <v>b</v>
      </c>
      <c r="C693" s="11" t="s">
        <v>103</v>
      </c>
      <c r="D693" s="10" t="s">
        <v>12</v>
      </c>
      <c r="E693" s="9">
        <v>0</v>
      </c>
      <c r="F693" s="9">
        <v>0</v>
      </c>
      <c r="G693" s="9">
        <v>0</v>
      </c>
      <c r="H693" s="9"/>
      <c r="I693" s="9"/>
      <c r="J693" s="9"/>
      <c r="K693" s="9">
        <f t="shared" si="358"/>
        <v>0</v>
      </c>
      <c r="L693" s="38"/>
    </row>
    <row r="694" spans="1:12" ht="15.75" hidden="1" thickBot="1" x14ac:dyDescent="0.3">
      <c r="B694" s="1" t="str">
        <f t="shared" si="359"/>
        <v>b</v>
      </c>
      <c r="C694" s="11" t="s">
        <v>103</v>
      </c>
      <c r="D694" s="10" t="s">
        <v>11</v>
      </c>
      <c r="E694" s="9">
        <v>0</v>
      </c>
      <c r="F694" s="9">
        <v>0</v>
      </c>
      <c r="G694" s="9">
        <v>0</v>
      </c>
      <c r="H694" s="9"/>
      <c r="I694" s="9"/>
      <c r="J694" s="9"/>
      <c r="K694" s="9">
        <f t="shared" si="358"/>
        <v>0</v>
      </c>
      <c r="L694" s="38"/>
    </row>
    <row r="695" spans="1:12" ht="15.75" hidden="1" thickBot="1" x14ac:dyDescent="0.3">
      <c r="B695" s="1" t="str">
        <f t="shared" si="359"/>
        <v>b</v>
      </c>
      <c r="C695" s="8" t="s">
        <v>103</v>
      </c>
      <c r="D695" s="7" t="s">
        <v>10</v>
      </c>
      <c r="E695" s="6">
        <v>0</v>
      </c>
      <c r="F695" s="6">
        <v>0</v>
      </c>
      <c r="G695" s="6">
        <v>0</v>
      </c>
      <c r="H695" s="6">
        <v>0</v>
      </c>
      <c r="I695" s="6">
        <v>0</v>
      </c>
      <c r="J695" s="6">
        <v>0</v>
      </c>
      <c r="K695" s="6">
        <f t="shared" si="358"/>
        <v>0</v>
      </c>
      <c r="L695" s="38"/>
    </row>
    <row r="696" spans="1:12" ht="15.75" hidden="1" thickBot="1" x14ac:dyDescent="0.3">
      <c r="B696" s="1" t="str">
        <f t="shared" si="359"/>
        <v>b</v>
      </c>
      <c r="C696" s="8" t="s">
        <v>103</v>
      </c>
      <c r="D696" s="7" t="s">
        <v>9</v>
      </c>
      <c r="E696" s="6">
        <v>0</v>
      </c>
      <c r="F696" s="6">
        <v>0</v>
      </c>
      <c r="G696" s="6">
        <v>0</v>
      </c>
      <c r="H696" s="6">
        <v>0</v>
      </c>
      <c r="I696" s="6">
        <v>0</v>
      </c>
      <c r="J696" s="6">
        <v>0</v>
      </c>
      <c r="K696" s="6">
        <f t="shared" si="358"/>
        <v>0</v>
      </c>
      <c r="L696" s="38"/>
    </row>
    <row r="697" spans="1:12" ht="15.75" hidden="1" thickBot="1" x14ac:dyDescent="0.3">
      <c r="B697" s="1" t="str">
        <f t="shared" si="359"/>
        <v>b</v>
      </c>
      <c r="C697" s="5" t="s">
        <v>103</v>
      </c>
      <c r="D697" s="4" t="s">
        <v>8</v>
      </c>
      <c r="E697" s="3">
        <v>0</v>
      </c>
      <c r="F697" s="3">
        <v>0</v>
      </c>
      <c r="G697" s="3">
        <v>0</v>
      </c>
      <c r="H697" s="3">
        <v>0</v>
      </c>
      <c r="I697" s="3">
        <v>0</v>
      </c>
      <c r="J697" s="3">
        <v>0</v>
      </c>
      <c r="K697" s="3">
        <f t="shared" ref="K697:K760" si="401">J697-I697</f>
        <v>0</v>
      </c>
      <c r="L697" s="38"/>
    </row>
    <row r="698" spans="1:12" ht="151.5" thickTop="1" thickBot="1" x14ac:dyDescent="0.3">
      <c r="A698" s="1" t="s">
        <v>200</v>
      </c>
      <c r="B698" s="1" t="str">
        <f t="shared" si="359"/>
        <v>a</v>
      </c>
      <c r="C698" s="14" t="s">
        <v>63</v>
      </c>
      <c r="D698" s="2" t="s">
        <v>62</v>
      </c>
      <c r="E698" s="16">
        <f t="shared" ref="E698:F698" si="402">E701+E709+E710+E711</f>
        <v>1341440.8</v>
      </c>
      <c r="F698" s="16">
        <f t="shared" si="402"/>
        <v>1650000</v>
      </c>
      <c r="G698" s="16">
        <f t="shared" ref="G698:J698" si="403">G701+G709+G710+G711</f>
        <v>1650000</v>
      </c>
      <c r="H698" s="16">
        <f t="shared" si="403"/>
        <v>0</v>
      </c>
      <c r="I698" s="16">
        <f t="shared" si="403"/>
        <v>1700000</v>
      </c>
      <c r="J698" s="16">
        <f t="shared" si="403"/>
        <v>1700000</v>
      </c>
      <c r="K698" s="42">
        <f t="shared" si="401"/>
        <v>0</v>
      </c>
      <c r="L698" s="1" t="s">
        <v>234</v>
      </c>
    </row>
    <row r="699" spans="1:12" ht="30.75" hidden="1" thickTop="1" x14ac:dyDescent="0.25">
      <c r="B699" s="1" t="str">
        <f t="shared" si="359"/>
        <v>b</v>
      </c>
      <c r="C699" s="28"/>
      <c r="D699" s="29" t="s">
        <v>20</v>
      </c>
      <c r="E699" s="31"/>
      <c r="F699" s="31"/>
      <c r="G699" s="31"/>
      <c r="H699" s="31"/>
      <c r="I699" s="31"/>
      <c r="J699" s="31"/>
      <c r="K699" s="31">
        <f t="shared" si="401"/>
        <v>0</v>
      </c>
      <c r="L699" s="38"/>
    </row>
    <row r="700" spans="1:12" ht="15.75" hidden="1" thickTop="1" x14ac:dyDescent="0.25">
      <c r="B700" s="1" t="str">
        <f t="shared" si="359"/>
        <v>b</v>
      </c>
      <c r="C700" s="28"/>
      <c r="D700" s="29" t="s">
        <v>19</v>
      </c>
      <c r="E700" s="31"/>
      <c r="F700" s="31"/>
      <c r="G700" s="31"/>
      <c r="H700" s="31"/>
      <c r="I700" s="31"/>
      <c r="J700" s="31"/>
      <c r="K700" s="31">
        <f t="shared" si="401"/>
        <v>0</v>
      </c>
      <c r="L700" s="38"/>
    </row>
    <row r="701" spans="1:12" ht="15.75" thickTop="1" x14ac:dyDescent="0.25">
      <c r="B701" s="1" t="str">
        <f t="shared" si="359"/>
        <v>a</v>
      </c>
      <c r="C701" s="8" t="s">
        <v>103</v>
      </c>
      <c r="D701" s="7" t="s">
        <v>18</v>
      </c>
      <c r="E701" s="6">
        <f t="shared" ref="E701:F701" si="404">SUM(E702:E708)</f>
        <v>1341440.8</v>
      </c>
      <c r="F701" s="6">
        <f t="shared" si="404"/>
        <v>1650000</v>
      </c>
      <c r="G701" s="6">
        <f t="shared" ref="G701" si="405">SUM(G702:G708)</f>
        <v>1650000</v>
      </c>
      <c r="H701" s="6">
        <f t="shared" ref="H701" si="406">SUM(H702:H708)</f>
        <v>0</v>
      </c>
      <c r="I701" s="6">
        <f t="shared" ref="I701" si="407">SUM(I702:I708)</f>
        <v>1700000</v>
      </c>
      <c r="J701" s="6">
        <f t="shared" ref="J701" si="408">SUM(J702:J708)</f>
        <v>1700000</v>
      </c>
      <c r="K701" s="6">
        <f t="shared" si="401"/>
        <v>0</v>
      </c>
    </row>
    <row r="702" spans="1:12" hidden="1" x14ac:dyDescent="0.25">
      <c r="B702" s="1" t="str">
        <f t="shared" si="359"/>
        <v>b</v>
      </c>
      <c r="C702" s="11" t="s">
        <v>103</v>
      </c>
      <c r="D702" s="10" t="s">
        <v>17</v>
      </c>
      <c r="E702" s="9">
        <v>0</v>
      </c>
      <c r="F702" s="9">
        <v>0</v>
      </c>
      <c r="G702" s="9">
        <v>0</v>
      </c>
      <c r="H702" s="9"/>
      <c r="I702" s="9"/>
      <c r="J702" s="9"/>
      <c r="K702" s="9">
        <f t="shared" si="401"/>
        <v>0</v>
      </c>
      <c r="L702" s="38"/>
    </row>
    <row r="703" spans="1:12" ht="15.75" thickBot="1" x14ac:dyDescent="0.3">
      <c r="B703" s="1" t="str">
        <f t="shared" si="359"/>
        <v>a</v>
      </c>
      <c r="C703" s="11" t="s">
        <v>103</v>
      </c>
      <c r="D703" s="10" t="s">
        <v>16</v>
      </c>
      <c r="E703" s="9">
        <v>1341440.8</v>
      </c>
      <c r="F703" s="9">
        <v>1650000</v>
      </c>
      <c r="G703" s="9">
        <v>1650000</v>
      </c>
      <c r="H703" s="9"/>
      <c r="I703" s="9">
        <v>1700000</v>
      </c>
      <c r="J703" s="9">
        <v>1700000</v>
      </c>
      <c r="K703" s="39">
        <f t="shared" si="401"/>
        <v>0</v>
      </c>
    </row>
    <row r="704" spans="1:12" ht="15.75" hidden="1" thickBot="1" x14ac:dyDescent="0.3">
      <c r="B704" s="1" t="str">
        <f t="shared" si="359"/>
        <v>b</v>
      </c>
      <c r="C704" s="11" t="s">
        <v>103</v>
      </c>
      <c r="D704" s="10" t="s">
        <v>15</v>
      </c>
      <c r="E704" s="9">
        <v>0</v>
      </c>
      <c r="F704" s="9">
        <v>0</v>
      </c>
      <c r="G704" s="9">
        <v>0</v>
      </c>
      <c r="H704" s="9"/>
      <c r="I704" s="9"/>
      <c r="J704" s="9"/>
      <c r="K704" s="9">
        <f t="shared" si="401"/>
        <v>0</v>
      </c>
      <c r="L704" s="38"/>
    </row>
    <row r="705" spans="1:12" ht="15.75" hidden="1" thickBot="1" x14ac:dyDescent="0.3">
      <c r="B705" s="1" t="str">
        <f t="shared" si="359"/>
        <v>b</v>
      </c>
      <c r="C705" s="11" t="s">
        <v>103</v>
      </c>
      <c r="D705" s="10" t="s">
        <v>14</v>
      </c>
      <c r="E705" s="9">
        <v>0</v>
      </c>
      <c r="F705" s="9">
        <v>0</v>
      </c>
      <c r="G705" s="9">
        <v>0</v>
      </c>
      <c r="H705" s="9"/>
      <c r="I705" s="9"/>
      <c r="J705" s="9"/>
      <c r="K705" s="9">
        <f t="shared" si="401"/>
        <v>0</v>
      </c>
      <c r="L705" s="38"/>
    </row>
    <row r="706" spans="1:12" ht="15.75" hidden="1" thickBot="1" x14ac:dyDescent="0.3">
      <c r="B706" s="1" t="str">
        <f t="shared" si="359"/>
        <v>b</v>
      </c>
      <c r="C706" s="11" t="s">
        <v>103</v>
      </c>
      <c r="D706" s="10" t="s">
        <v>13</v>
      </c>
      <c r="E706" s="9">
        <v>0</v>
      </c>
      <c r="F706" s="9">
        <v>0</v>
      </c>
      <c r="G706" s="9">
        <v>0</v>
      </c>
      <c r="H706" s="9"/>
      <c r="I706" s="9"/>
      <c r="J706" s="9"/>
      <c r="K706" s="9">
        <f t="shared" si="401"/>
        <v>0</v>
      </c>
      <c r="L706" s="38"/>
    </row>
    <row r="707" spans="1:12" ht="15.75" hidden="1" thickBot="1" x14ac:dyDescent="0.3">
      <c r="B707" s="1" t="str">
        <f t="shared" si="359"/>
        <v>b</v>
      </c>
      <c r="C707" s="11" t="s">
        <v>103</v>
      </c>
      <c r="D707" s="10" t="s">
        <v>12</v>
      </c>
      <c r="E707" s="9">
        <v>0</v>
      </c>
      <c r="F707" s="9">
        <v>0</v>
      </c>
      <c r="G707" s="9">
        <v>0</v>
      </c>
      <c r="H707" s="9"/>
      <c r="I707" s="9"/>
      <c r="J707" s="9"/>
      <c r="K707" s="9">
        <f t="shared" si="401"/>
        <v>0</v>
      </c>
      <c r="L707" s="38"/>
    </row>
    <row r="708" spans="1:12" ht="15.75" hidden="1" thickBot="1" x14ac:dyDescent="0.3">
      <c r="B708" s="1" t="str">
        <f t="shared" si="359"/>
        <v>b</v>
      </c>
      <c r="C708" s="11" t="s">
        <v>103</v>
      </c>
      <c r="D708" s="10" t="s">
        <v>11</v>
      </c>
      <c r="E708" s="9">
        <v>0</v>
      </c>
      <c r="F708" s="9">
        <v>0</v>
      </c>
      <c r="G708" s="9">
        <v>0</v>
      </c>
      <c r="H708" s="9"/>
      <c r="I708" s="9"/>
      <c r="J708" s="9"/>
      <c r="K708" s="9">
        <f t="shared" si="401"/>
        <v>0</v>
      </c>
      <c r="L708" s="38"/>
    </row>
    <row r="709" spans="1:12" ht="15.75" hidden="1" thickBot="1" x14ac:dyDescent="0.3">
      <c r="B709" s="1" t="str">
        <f t="shared" ref="B709:B782" si="409">IF(OR(E709&lt;&gt;0,F709&lt;&gt;0,G709&lt;&gt;0,H709&lt;&gt;0,I709&lt;&gt;0,J709&lt;&gt;0,K709&lt;&gt;0),"a","b")</f>
        <v>b</v>
      </c>
      <c r="C709" s="8" t="s">
        <v>103</v>
      </c>
      <c r="D709" s="7" t="s">
        <v>10</v>
      </c>
      <c r="E709" s="6">
        <v>0</v>
      </c>
      <c r="F709" s="6">
        <v>0</v>
      </c>
      <c r="G709" s="6">
        <v>0</v>
      </c>
      <c r="H709" s="6">
        <v>0</v>
      </c>
      <c r="I709" s="6">
        <v>0</v>
      </c>
      <c r="J709" s="6">
        <v>0</v>
      </c>
      <c r="K709" s="6">
        <f t="shared" si="401"/>
        <v>0</v>
      </c>
      <c r="L709" s="38"/>
    </row>
    <row r="710" spans="1:12" ht="15.75" hidden="1" thickBot="1" x14ac:dyDescent="0.3">
      <c r="B710" s="1" t="str">
        <f t="shared" si="409"/>
        <v>b</v>
      </c>
      <c r="C710" s="8" t="s">
        <v>103</v>
      </c>
      <c r="D710" s="7" t="s">
        <v>9</v>
      </c>
      <c r="E710" s="6">
        <v>0</v>
      </c>
      <c r="F710" s="6">
        <v>0</v>
      </c>
      <c r="G710" s="6">
        <v>0</v>
      </c>
      <c r="H710" s="6">
        <v>0</v>
      </c>
      <c r="I710" s="6">
        <v>0</v>
      </c>
      <c r="J710" s="6">
        <v>0</v>
      </c>
      <c r="K710" s="6">
        <f t="shared" si="401"/>
        <v>0</v>
      </c>
      <c r="L710" s="38"/>
    </row>
    <row r="711" spans="1:12" ht="15.75" hidden="1" thickBot="1" x14ac:dyDescent="0.3">
      <c r="B711" s="1" t="str">
        <f t="shared" si="409"/>
        <v>b</v>
      </c>
      <c r="C711" s="5" t="s">
        <v>103</v>
      </c>
      <c r="D711" s="4" t="s">
        <v>8</v>
      </c>
      <c r="E711" s="3">
        <v>0</v>
      </c>
      <c r="F711" s="3">
        <v>0</v>
      </c>
      <c r="G711" s="3">
        <v>0</v>
      </c>
      <c r="H711" s="3">
        <v>0</v>
      </c>
      <c r="I711" s="3">
        <v>0</v>
      </c>
      <c r="J711" s="3">
        <v>0</v>
      </c>
      <c r="K711" s="3">
        <f t="shared" si="401"/>
        <v>0</v>
      </c>
      <c r="L711" s="38"/>
    </row>
    <row r="712" spans="1:12" ht="31.5" thickTop="1" thickBot="1" x14ac:dyDescent="0.3">
      <c r="A712" s="1" t="s">
        <v>200</v>
      </c>
      <c r="B712" s="1" t="str">
        <f t="shared" si="409"/>
        <v>a</v>
      </c>
      <c r="C712" s="14" t="s">
        <v>61</v>
      </c>
      <c r="D712" s="2" t="s">
        <v>60</v>
      </c>
      <c r="E712" s="16">
        <f t="shared" ref="E712:F712" si="410">E715+E723+E724+E725</f>
        <v>270000</v>
      </c>
      <c r="F712" s="16">
        <f t="shared" si="410"/>
        <v>270000</v>
      </c>
      <c r="G712" s="16">
        <f t="shared" ref="G712:J712" si="411">G715+G723+G724+G725</f>
        <v>270000</v>
      </c>
      <c r="H712" s="16">
        <f t="shared" si="411"/>
        <v>0</v>
      </c>
      <c r="I712" s="16">
        <f t="shared" si="411"/>
        <v>270000</v>
      </c>
      <c r="J712" s="16">
        <f t="shared" si="411"/>
        <v>270000</v>
      </c>
      <c r="K712" s="16">
        <f t="shared" si="401"/>
        <v>0</v>
      </c>
    </row>
    <row r="713" spans="1:12" ht="30.75" hidden="1" thickTop="1" x14ac:dyDescent="0.25">
      <c r="B713" s="1" t="str">
        <f t="shared" si="409"/>
        <v>b</v>
      </c>
      <c r="C713" s="28"/>
      <c r="D713" s="29" t="s">
        <v>20</v>
      </c>
      <c r="E713" s="31"/>
      <c r="F713" s="31"/>
      <c r="G713" s="31"/>
      <c r="H713" s="31"/>
      <c r="I713" s="31"/>
      <c r="J713" s="31"/>
      <c r="K713" s="31">
        <f t="shared" si="401"/>
        <v>0</v>
      </c>
      <c r="L713" s="38"/>
    </row>
    <row r="714" spans="1:12" ht="15.75" hidden="1" thickTop="1" x14ac:dyDescent="0.25">
      <c r="B714" s="1" t="str">
        <f t="shared" si="409"/>
        <v>b</v>
      </c>
      <c r="C714" s="28"/>
      <c r="D714" s="29" t="s">
        <v>19</v>
      </c>
      <c r="E714" s="31"/>
      <c r="F714" s="31"/>
      <c r="G714" s="31"/>
      <c r="H714" s="31"/>
      <c r="I714" s="31"/>
      <c r="J714" s="31"/>
      <c r="K714" s="31">
        <f t="shared" si="401"/>
        <v>0</v>
      </c>
      <c r="L714" s="38"/>
    </row>
    <row r="715" spans="1:12" ht="15.75" thickTop="1" x14ac:dyDescent="0.25">
      <c r="B715" s="1" t="str">
        <f t="shared" si="409"/>
        <v>a</v>
      </c>
      <c r="C715" s="8" t="s">
        <v>103</v>
      </c>
      <c r="D715" s="7" t="s">
        <v>18</v>
      </c>
      <c r="E715" s="6">
        <f t="shared" ref="E715:F715" si="412">SUM(E716:E722)</f>
        <v>270000</v>
      </c>
      <c r="F715" s="6">
        <f t="shared" si="412"/>
        <v>270000</v>
      </c>
      <c r="G715" s="6">
        <f t="shared" ref="G715" si="413">SUM(G716:G722)</f>
        <v>270000</v>
      </c>
      <c r="H715" s="6">
        <f t="shared" ref="H715" si="414">SUM(H716:H722)</f>
        <v>0</v>
      </c>
      <c r="I715" s="6">
        <f t="shared" ref="I715" si="415">SUM(I716:I722)</f>
        <v>270000</v>
      </c>
      <c r="J715" s="6">
        <f t="shared" ref="J715" si="416">SUM(J716:J722)</f>
        <v>270000</v>
      </c>
      <c r="K715" s="6">
        <f t="shared" si="401"/>
        <v>0</v>
      </c>
    </row>
    <row r="716" spans="1:12" hidden="1" x14ac:dyDescent="0.25">
      <c r="B716" s="1" t="str">
        <f t="shared" si="409"/>
        <v>b</v>
      </c>
      <c r="C716" s="11" t="s">
        <v>103</v>
      </c>
      <c r="D716" s="10" t="s">
        <v>17</v>
      </c>
      <c r="E716" s="9">
        <v>0</v>
      </c>
      <c r="F716" s="9"/>
      <c r="G716" s="9"/>
      <c r="H716" s="9"/>
      <c r="I716" s="9"/>
      <c r="J716" s="9"/>
      <c r="K716" s="9">
        <f t="shared" si="401"/>
        <v>0</v>
      </c>
      <c r="L716" s="38"/>
    </row>
    <row r="717" spans="1:12" ht="15.75" thickBot="1" x14ac:dyDescent="0.3">
      <c r="B717" s="1" t="str">
        <f t="shared" si="409"/>
        <v>a</v>
      </c>
      <c r="C717" s="11" t="s">
        <v>103</v>
      </c>
      <c r="D717" s="10" t="s">
        <v>16</v>
      </c>
      <c r="E717" s="9">
        <v>270000</v>
      </c>
      <c r="F717" s="9">
        <v>270000</v>
      </c>
      <c r="G717" s="9">
        <v>270000</v>
      </c>
      <c r="H717" s="9"/>
      <c r="I717" s="9">
        <v>270000</v>
      </c>
      <c r="J717" s="9">
        <v>270000</v>
      </c>
      <c r="K717" s="9">
        <f t="shared" si="401"/>
        <v>0</v>
      </c>
    </row>
    <row r="718" spans="1:12" ht="15.75" hidden="1" thickBot="1" x14ac:dyDescent="0.3">
      <c r="B718" s="1" t="str">
        <f t="shared" si="409"/>
        <v>b</v>
      </c>
      <c r="C718" s="11" t="s">
        <v>103</v>
      </c>
      <c r="D718" s="10" t="s">
        <v>15</v>
      </c>
      <c r="E718" s="9">
        <v>0</v>
      </c>
      <c r="F718" s="9"/>
      <c r="G718" s="9"/>
      <c r="H718" s="9"/>
      <c r="I718" s="9"/>
      <c r="J718" s="9"/>
      <c r="K718" s="9">
        <f t="shared" si="401"/>
        <v>0</v>
      </c>
      <c r="L718" s="38"/>
    </row>
    <row r="719" spans="1:12" ht="15.75" hidden="1" thickBot="1" x14ac:dyDescent="0.3">
      <c r="B719" s="1" t="str">
        <f t="shared" si="409"/>
        <v>b</v>
      </c>
      <c r="C719" s="11" t="s">
        <v>103</v>
      </c>
      <c r="D719" s="10" t="s">
        <v>14</v>
      </c>
      <c r="E719" s="9">
        <v>0</v>
      </c>
      <c r="F719" s="9"/>
      <c r="G719" s="9"/>
      <c r="H719" s="9"/>
      <c r="I719" s="9"/>
      <c r="J719" s="9"/>
      <c r="K719" s="9">
        <f t="shared" si="401"/>
        <v>0</v>
      </c>
      <c r="L719" s="38"/>
    </row>
    <row r="720" spans="1:12" ht="15.75" hidden="1" thickBot="1" x14ac:dyDescent="0.3">
      <c r="B720" s="1" t="str">
        <f t="shared" si="409"/>
        <v>b</v>
      </c>
      <c r="C720" s="11" t="s">
        <v>103</v>
      </c>
      <c r="D720" s="10" t="s">
        <v>13</v>
      </c>
      <c r="E720" s="9">
        <v>0</v>
      </c>
      <c r="F720" s="9"/>
      <c r="G720" s="9"/>
      <c r="H720" s="9"/>
      <c r="I720" s="9"/>
      <c r="J720" s="9"/>
      <c r="K720" s="9">
        <f t="shared" si="401"/>
        <v>0</v>
      </c>
      <c r="L720" s="38"/>
    </row>
    <row r="721" spans="1:12" ht="15.75" hidden="1" thickBot="1" x14ac:dyDescent="0.3">
      <c r="B721" s="1" t="str">
        <f t="shared" si="409"/>
        <v>b</v>
      </c>
      <c r="C721" s="11" t="s">
        <v>103</v>
      </c>
      <c r="D721" s="10" t="s">
        <v>12</v>
      </c>
      <c r="E721" s="9">
        <v>0</v>
      </c>
      <c r="F721" s="9"/>
      <c r="G721" s="9"/>
      <c r="H721" s="9"/>
      <c r="I721" s="9"/>
      <c r="J721" s="9"/>
      <c r="K721" s="9">
        <f t="shared" si="401"/>
        <v>0</v>
      </c>
      <c r="L721" s="38"/>
    </row>
    <row r="722" spans="1:12" ht="15.75" hidden="1" thickBot="1" x14ac:dyDescent="0.3">
      <c r="B722" s="1" t="str">
        <f t="shared" si="409"/>
        <v>b</v>
      </c>
      <c r="C722" s="11" t="s">
        <v>103</v>
      </c>
      <c r="D722" s="10" t="s">
        <v>11</v>
      </c>
      <c r="E722" s="9">
        <v>0</v>
      </c>
      <c r="F722" s="9"/>
      <c r="G722" s="9"/>
      <c r="H722" s="9"/>
      <c r="I722" s="9"/>
      <c r="J722" s="9"/>
      <c r="K722" s="9">
        <f t="shared" si="401"/>
        <v>0</v>
      </c>
      <c r="L722" s="38"/>
    </row>
    <row r="723" spans="1:12" ht="15.75" hidden="1" thickBot="1" x14ac:dyDescent="0.3">
      <c r="B723" s="1" t="str">
        <f t="shared" si="409"/>
        <v>b</v>
      </c>
      <c r="C723" s="8" t="s">
        <v>103</v>
      </c>
      <c r="D723" s="7" t="s">
        <v>10</v>
      </c>
      <c r="E723" s="6">
        <v>0</v>
      </c>
      <c r="F723" s="6">
        <v>0</v>
      </c>
      <c r="G723" s="6">
        <v>0</v>
      </c>
      <c r="H723" s="6">
        <v>0</v>
      </c>
      <c r="I723" s="6">
        <v>0</v>
      </c>
      <c r="J723" s="6">
        <v>0</v>
      </c>
      <c r="K723" s="6">
        <f t="shared" si="401"/>
        <v>0</v>
      </c>
      <c r="L723" s="38"/>
    </row>
    <row r="724" spans="1:12" ht="15.75" hidden="1" thickBot="1" x14ac:dyDescent="0.3">
      <c r="B724" s="1" t="str">
        <f t="shared" si="409"/>
        <v>b</v>
      </c>
      <c r="C724" s="8" t="s">
        <v>103</v>
      </c>
      <c r="D724" s="7" t="s">
        <v>9</v>
      </c>
      <c r="E724" s="6">
        <v>0</v>
      </c>
      <c r="F724" s="6">
        <v>0</v>
      </c>
      <c r="G724" s="6">
        <v>0</v>
      </c>
      <c r="H724" s="6">
        <v>0</v>
      </c>
      <c r="I724" s="6">
        <v>0</v>
      </c>
      <c r="J724" s="6">
        <v>0</v>
      </c>
      <c r="K724" s="6">
        <f t="shared" si="401"/>
        <v>0</v>
      </c>
      <c r="L724" s="38"/>
    </row>
    <row r="725" spans="1:12" ht="15.75" hidden="1" thickBot="1" x14ac:dyDescent="0.3">
      <c r="B725" s="1" t="str">
        <f t="shared" si="409"/>
        <v>b</v>
      </c>
      <c r="C725" s="5" t="s">
        <v>103</v>
      </c>
      <c r="D725" s="4" t="s">
        <v>8</v>
      </c>
      <c r="E725" s="3">
        <v>0</v>
      </c>
      <c r="F725" s="3">
        <v>0</v>
      </c>
      <c r="G725" s="3">
        <v>0</v>
      </c>
      <c r="H725" s="3">
        <v>0</v>
      </c>
      <c r="I725" s="3">
        <v>0</v>
      </c>
      <c r="J725" s="3">
        <v>0</v>
      </c>
      <c r="K725" s="3">
        <f t="shared" si="401"/>
        <v>0</v>
      </c>
      <c r="L725" s="38"/>
    </row>
    <row r="726" spans="1:12" ht="31.5" thickTop="1" thickBot="1" x14ac:dyDescent="0.3">
      <c r="A726" s="1" t="s">
        <v>200</v>
      </c>
      <c r="B726" s="1" t="str">
        <f t="shared" si="409"/>
        <v>a</v>
      </c>
      <c r="C726" s="14" t="s">
        <v>59</v>
      </c>
      <c r="D726" s="2" t="s">
        <v>58</v>
      </c>
      <c r="E726" s="16">
        <f>E740+E754</f>
        <v>8387845.5999999996</v>
      </c>
      <c r="F726" s="16">
        <f>F740+F754</f>
        <v>8000000</v>
      </c>
      <c r="G726" s="16">
        <f t="shared" ref="G726:J726" si="417">G740+G754</f>
        <v>8000000</v>
      </c>
      <c r="H726" s="16">
        <f t="shared" si="417"/>
        <v>0</v>
      </c>
      <c r="I726" s="16">
        <f t="shared" si="417"/>
        <v>9500000</v>
      </c>
      <c r="J726" s="16">
        <f t="shared" si="417"/>
        <v>9500000</v>
      </c>
      <c r="K726" s="42">
        <f t="shared" si="401"/>
        <v>0</v>
      </c>
      <c r="L726" s="1" t="s">
        <v>235</v>
      </c>
    </row>
    <row r="727" spans="1:12" ht="30.75" hidden="1" thickTop="1" x14ac:dyDescent="0.25">
      <c r="B727" s="1" t="str">
        <f t="shared" ref="B727:B728" si="418">IF(OR(E727&lt;&gt;0,F727&lt;&gt;0,G727&lt;&gt;0,H727&lt;&gt;0,I727&lt;&gt;0,J727&lt;&gt;0,K727&lt;&gt;0),"a","b")</f>
        <v>b</v>
      </c>
      <c r="C727" s="28"/>
      <c r="D727" s="29" t="s">
        <v>20</v>
      </c>
      <c r="E727" s="31">
        <f t="shared" ref="E727:F739" si="419">E741+E755</f>
        <v>0</v>
      </c>
      <c r="F727" s="31">
        <f t="shared" si="419"/>
        <v>0</v>
      </c>
      <c r="G727" s="31">
        <f t="shared" ref="G727:J727" si="420">G741+G755</f>
        <v>0</v>
      </c>
      <c r="H727" s="31">
        <f t="shared" si="420"/>
        <v>0</v>
      </c>
      <c r="I727" s="31">
        <f t="shared" si="420"/>
        <v>0</v>
      </c>
      <c r="J727" s="31">
        <f t="shared" si="420"/>
        <v>0</v>
      </c>
      <c r="K727" s="31">
        <f t="shared" si="401"/>
        <v>0</v>
      </c>
      <c r="L727" s="38"/>
    </row>
    <row r="728" spans="1:12" ht="15.75" hidden="1" thickTop="1" x14ac:dyDescent="0.25">
      <c r="B728" s="1" t="str">
        <f t="shared" si="418"/>
        <v>b</v>
      </c>
      <c r="C728" s="28"/>
      <c r="D728" s="29" t="s">
        <v>19</v>
      </c>
      <c r="E728" s="31">
        <f t="shared" si="419"/>
        <v>0</v>
      </c>
      <c r="F728" s="31">
        <f t="shared" si="419"/>
        <v>0</v>
      </c>
      <c r="G728" s="31">
        <f t="shared" ref="G728:J728" si="421">G742+G756</f>
        <v>0</v>
      </c>
      <c r="H728" s="31">
        <f t="shared" si="421"/>
        <v>0</v>
      </c>
      <c r="I728" s="31">
        <f t="shared" si="421"/>
        <v>0</v>
      </c>
      <c r="J728" s="31">
        <f t="shared" si="421"/>
        <v>0</v>
      </c>
      <c r="K728" s="31">
        <f t="shared" si="401"/>
        <v>0</v>
      </c>
      <c r="L728" s="38"/>
    </row>
    <row r="729" spans="1:12" ht="15.75" thickTop="1" x14ac:dyDescent="0.25">
      <c r="B729" s="1" t="str">
        <f t="shared" si="409"/>
        <v>a</v>
      </c>
      <c r="C729" s="8" t="s">
        <v>103</v>
      </c>
      <c r="D729" s="7" t="s">
        <v>18</v>
      </c>
      <c r="E729" s="6">
        <f t="shared" si="419"/>
        <v>8387845.5999999996</v>
      </c>
      <c r="F729" s="6">
        <f t="shared" si="419"/>
        <v>8000000</v>
      </c>
      <c r="G729" s="6">
        <f t="shared" ref="G729:J729" si="422">G743+G757</f>
        <v>8000000</v>
      </c>
      <c r="H729" s="6">
        <f t="shared" si="422"/>
        <v>0</v>
      </c>
      <c r="I729" s="6">
        <f t="shared" si="422"/>
        <v>9500000</v>
      </c>
      <c r="J729" s="6">
        <f t="shared" si="422"/>
        <v>9500000</v>
      </c>
      <c r="K729" s="6">
        <f t="shared" si="401"/>
        <v>0</v>
      </c>
    </row>
    <row r="730" spans="1:12" hidden="1" x14ac:dyDescent="0.25">
      <c r="B730" s="1" t="str">
        <f t="shared" si="409"/>
        <v>b</v>
      </c>
      <c r="C730" s="11" t="s">
        <v>103</v>
      </c>
      <c r="D730" s="10" t="s">
        <v>17</v>
      </c>
      <c r="E730" s="9">
        <f t="shared" si="419"/>
        <v>0</v>
      </c>
      <c r="F730" s="9">
        <f t="shared" si="419"/>
        <v>0</v>
      </c>
      <c r="G730" s="9">
        <f t="shared" ref="G730:J730" si="423">G744+G758</f>
        <v>0</v>
      </c>
      <c r="H730" s="9">
        <f t="shared" si="423"/>
        <v>0</v>
      </c>
      <c r="I730" s="9">
        <f t="shared" si="423"/>
        <v>0</v>
      </c>
      <c r="J730" s="9">
        <f t="shared" si="423"/>
        <v>0</v>
      </c>
      <c r="K730" s="9">
        <f t="shared" si="401"/>
        <v>0</v>
      </c>
      <c r="L730" s="38"/>
    </row>
    <row r="731" spans="1:12" hidden="1" x14ac:dyDescent="0.25">
      <c r="B731" s="1" t="str">
        <f t="shared" si="409"/>
        <v>b</v>
      </c>
      <c r="C731" s="11" t="s">
        <v>103</v>
      </c>
      <c r="D731" s="10" t="s">
        <v>16</v>
      </c>
      <c r="E731" s="9">
        <f t="shared" si="419"/>
        <v>0</v>
      </c>
      <c r="F731" s="9">
        <f t="shared" si="419"/>
        <v>0</v>
      </c>
      <c r="G731" s="9">
        <f t="shared" ref="G731:J731" si="424">G745+G759</f>
        <v>0</v>
      </c>
      <c r="H731" s="9">
        <f t="shared" si="424"/>
        <v>0</v>
      </c>
      <c r="I731" s="9">
        <f t="shared" si="424"/>
        <v>0</v>
      </c>
      <c r="J731" s="9">
        <f t="shared" si="424"/>
        <v>0</v>
      </c>
      <c r="K731" s="9">
        <f t="shared" si="401"/>
        <v>0</v>
      </c>
      <c r="L731" s="38"/>
    </row>
    <row r="732" spans="1:12" hidden="1" x14ac:dyDescent="0.25">
      <c r="B732" s="1" t="str">
        <f t="shared" si="409"/>
        <v>b</v>
      </c>
      <c r="C732" s="11" t="s">
        <v>103</v>
      </c>
      <c r="D732" s="10" t="s">
        <v>15</v>
      </c>
      <c r="E732" s="9">
        <f t="shared" si="419"/>
        <v>0</v>
      </c>
      <c r="F732" s="9">
        <f t="shared" si="419"/>
        <v>0</v>
      </c>
      <c r="G732" s="9">
        <f t="shared" ref="G732:J732" si="425">G746+G760</f>
        <v>0</v>
      </c>
      <c r="H732" s="9">
        <f t="shared" si="425"/>
        <v>0</v>
      </c>
      <c r="I732" s="9">
        <f t="shared" si="425"/>
        <v>0</v>
      </c>
      <c r="J732" s="9">
        <f t="shared" si="425"/>
        <v>0</v>
      </c>
      <c r="K732" s="9">
        <f t="shared" si="401"/>
        <v>0</v>
      </c>
      <c r="L732" s="38"/>
    </row>
    <row r="733" spans="1:12" hidden="1" x14ac:dyDescent="0.25">
      <c r="B733" s="1" t="str">
        <f t="shared" si="409"/>
        <v>b</v>
      </c>
      <c r="C733" s="11" t="s">
        <v>103</v>
      </c>
      <c r="D733" s="10" t="s">
        <v>14</v>
      </c>
      <c r="E733" s="9">
        <f t="shared" si="419"/>
        <v>0</v>
      </c>
      <c r="F733" s="9">
        <f t="shared" si="419"/>
        <v>0</v>
      </c>
      <c r="G733" s="9">
        <f t="shared" ref="G733:J733" si="426">G747+G761</f>
        <v>0</v>
      </c>
      <c r="H733" s="9">
        <f t="shared" si="426"/>
        <v>0</v>
      </c>
      <c r="I733" s="9">
        <f t="shared" si="426"/>
        <v>0</v>
      </c>
      <c r="J733" s="9">
        <f t="shared" si="426"/>
        <v>0</v>
      </c>
      <c r="K733" s="9">
        <f t="shared" si="401"/>
        <v>0</v>
      </c>
      <c r="L733" s="38"/>
    </row>
    <row r="734" spans="1:12" hidden="1" x14ac:dyDescent="0.25">
      <c r="B734" s="1" t="str">
        <f t="shared" si="409"/>
        <v>b</v>
      </c>
      <c r="C734" s="11" t="s">
        <v>103</v>
      </c>
      <c r="D734" s="10" t="s">
        <v>13</v>
      </c>
      <c r="E734" s="9">
        <f t="shared" si="419"/>
        <v>0</v>
      </c>
      <c r="F734" s="9">
        <f t="shared" si="419"/>
        <v>0</v>
      </c>
      <c r="G734" s="9">
        <f t="shared" ref="G734:J734" si="427">G748+G762</f>
        <v>0</v>
      </c>
      <c r="H734" s="9">
        <f t="shared" si="427"/>
        <v>0</v>
      </c>
      <c r="I734" s="9">
        <f t="shared" si="427"/>
        <v>0</v>
      </c>
      <c r="J734" s="9">
        <f t="shared" si="427"/>
        <v>0</v>
      </c>
      <c r="K734" s="9">
        <f t="shared" si="401"/>
        <v>0</v>
      </c>
      <c r="L734" s="38"/>
    </row>
    <row r="735" spans="1:12" ht="15.75" thickBot="1" x14ac:dyDescent="0.3">
      <c r="B735" s="1" t="str">
        <f t="shared" si="409"/>
        <v>a</v>
      </c>
      <c r="C735" s="11" t="s">
        <v>103</v>
      </c>
      <c r="D735" s="10" t="s">
        <v>12</v>
      </c>
      <c r="E735" s="9">
        <f t="shared" si="419"/>
        <v>8387845.5999999996</v>
      </c>
      <c r="F735" s="9">
        <f t="shared" si="419"/>
        <v>8000000</v>
      </c>
      <c r="G735" s="9">
        <f t="shared" ref="G735:J735" si="428">G749+G763</f>
        <v>8000000</v>
      </c>
      <c r="H735" s="9">
        <f t="shared" si="428"/>
        <v>0</v>
      </c>
      <c r="I735" s="9">
        <f t="shared" si="428"/>
        <v>9500000</v>
      </c>
      <c r="J735" s="9">
        <f t="shared" si="428"/>
        <v>9500000</v>
      </c>
      <c r="K735" s="9">
        <f t="shared" si="401"/>
        <v>0</v>
      </c>
    </row>
    <row r="736" spans="1:12" ht="15.75" hidden="1" thickBot="1" x14ac:dyDescent="0.3">
      <c r="B736" s="1" t="str">
        <f t="shared" si="409"/>
        <v>b</v>
      </c>
      <c r="C736" s="11" t="s">
        <v>103</v>
      </c>
      <c r="D736" s="10" t="s">
        <v>11</v>
      </c>
      <c r="E736" s="9">
        <f t="shared" si="419"/>
        <v>0</v>
      </c>
      <c r="F736" s="9">
        <f t="shared" si="419"/>
        <v>0</v>
      </c>
      <c r="G736" s="9">
        <f t="shared" ref="G736:J736" si="429">G750+G764</f>
        <v>0</v>
      </c>
      <c r="H736" s="9">
        <f t="shared" si="429"/>
        <v>0</v>
      </c>
      <c r="I736" s="9">
        <f t="shared" si="429"/>
        <v>0</v>
      </c>
      <c r="J736" s="9">
        <f t="shared" si="429"/>
        <v>0</v>
      </c>
      <c r="K736" s="9">
        <f t="shared" si="401"/>
        <v>0</v>
      </c>
      <c r="L736" s="38"/>
    </row>
    <row r="737" spans="2:12" ht="15.75" hidden="1" thickBot="1" x14ac:dyDescent="0.3">
      <c r="B737" s="1" t="str">
        <f t="shared" si="409"/>
        <v>b</v>
      </c>
      <c r="C737" s="8" t="s">
        <v>103</v>
      </c>
      <c r="D737" s="7" t="s">
        <v>10</v>
      </c>
      <c r="E737" s="6">
        <f t="shared" si="419"/>
        <v>0</v>
      </c>
      <c r="F737" s="6">
        <f t="shared" si="419"/>
        <v>0</v>
      </c>
      <c r="G737" s="6">
        <f t="shared" ref="G737:J737" si="430">G751+G765</f>
        <v>0</v>
      </c>
      <c r="H737" s="6">
        <f t="shared" si="430"/>
        <v>0</v>
      </c>
      <c r="I737" s="6">
        <f t="shared" si="430"/>
        <v>0</v>
      </c>
      <c r="J737" s="6">
        <f t="shared" si="430"/>
        <v>0</v>
      </c>
      <c r="K737" s="6">
        <f t="shared" si="401"/>
        <v>0</v>
      </c>
      <c r="L737" s="38"/>
    </row>
    <row r="738" spans="2:12" ht="15.75" hidden="1" thickBot="1" x14ac:dyDescent="0.3">
      <c r="B738" s="1" t="str">
        <f t="shared" si="409"/>
        <v>b</v>
      </c>
      <c r="C738" s="8" t="s">
        <v>103</v>
      </c>
      <c r="D738" s="7" t="s">
        <v>9</v>
      </c>
      <c r="E738" s="6">
        <f t="shared" si="419"/>
        <v>0</v>
      </c>
      <c r="F738" s="6">
        <f t="shared" si="419"/>
        <v>0</v>
      </c>
      <c r="G738" s="6">
        <f t="shared" ref="G738:J738" si="431">G752+G766</f>
        <v>0</v>
      </c>
      <c r="H738" s="6">
        <f t="shared" si="431"/>
        <v>0</v>
      </c>
      <c r="I738" s="6">
        <f t="shared" si="431"/>
        <v>0</v>
      </c>
      <c r="J738" s="6">
        <f t="shared" si="431"/>
        <v>0</v>
      </c>
      <c r="K738" s="6">
        <f t="shared" si="401"/>
        <v>0</v>
      </c>
      <c r="L738" s="38"/>
    </row>
    <row r="739" spans="2:12" ht="15.75" hidden="1" thickBot="1" x14ac:dyDescent="0.3">
      <c r="B739" s="1" t="str">
        <f t="shared" si="409"/>
        <v>b</v>
      </c>
      <c r="C739" s="5" t="s">
        <v>103</v>
      </c>
      <c r="D739" s="4" t="s">
        <v>8</v>
      </c>
      <c r="E739" s="3">
        <f t="shared" si="419"/>
        <v>0</v>
      </c>
      <c r="F739" s="3">
        <f t="shared" si="419"/>
        <v>0</v>
      </c>
      <c r="G739" s="3">
        <f t="shared" ref="G739:J739" si="432">G753+G767</f>
        <v>0</v>
      </c>
      <c r="H739" s="3">
        <f t="shared" si="432"/>
        <v>0</v>
      </c>
      <c r="I739" s="3">
        <f t="shared" si="432"/>
        <v>0</v>
      </c>
      <c r="J739" s="3">
        <f t="shared" si="432"/>
        <v>0</v>
      </c>
      <c r="K739" s="3">
        <f t="shared" si="401"/>
        <v>0</v>
      </c>
      <c r="L739" s="38"/>
    </row>
    <row r="740" spans="2:12" ht="31.5" thickTop="1" thickBot="1" x14ac:dyDescent="0.3">
      <c r="B740" s="1" t="str">
        <f t="shared" si="409"/>
        <v>a</v>
      </c>
      <c r="C740" s="14" t="s">
        <v>164</v>
      </c>
      <c r="D740" s="2" t="s">
        <v>58</v>
      </c>
      <c r="E740" s="16">
        <f>E743+E751+E752+E753</f>
        <v>8149809.6999999993</v>
      </c>
      <c r="F740" s="16">
        <f>F743+F751+F752+F753</f>
        <v>8000000</v>
      </c>
      <c r="G740" s="16">
        <f t="shared" ref="G740:J740" si="433">G743+G751+G752+G753</f>
        <v>8000000</v>
      </c>
      <c r="H740" s="16">
        <f t="shared" si="433"/>
        <v>0</v>
      </c>
      <c r="I740" s="16">
        <f t="shared" si="433"/>
        <v>9500000</v>
      </c>
      <c r="J740" s="16">
        <f t="shared" si="433"/>
        <v>9500000</v>
      </c>
      <c r="K740" s="42">
        <f t="shared" si="401"/>
        <v>0</v>
      </c>
    </row>
    <row r="741" spans="2:12" ht="30.75" hidden="1" thickTop="1" x14ac:dyDescent="0.25">
      <c r="B741" s="1" t="str">
        <f t="shared" si="409"/>
        <v>b</v>
      </c>
      <c r="C741" s="28"/>
      <c r="D741" s="29" t="s">
        <v>20</v>
      </c>
      <c r="E741" s="31"/>
      <c r="F741" s="31"/>
      <c r="G741" s="31"/>
      <c r="H741" s="31"/>
      <c r="I741" s="31"/>
      <c r="J741" s="31"/>
      <c r="K741" s="31">
        <f t="shared" si="401"/>
        <v>0</v>
      </c>
      <c r="L741" s="38"/>
    </row>
    <row r="742" spans="2:12" ht="15.75" hidden="1" thickTop="1" x14ac:dyDescent="0.25">
      <c r="B742" s="1" t="str">
        <f t="shared" si="409"/>
        <v>b</v>
      </c>
      <c r="C742" s="28"/>
      <c r="D742" s="29" t="s">
        <v>19</v>
      </c>
      <c r="E742" s="31"/>
      <c r="F742" s="31"/>
      <c r="G742" s="31"/>
      <c r="H742" s="31"/>
      <c r="I742" s="31"/>
      <c r="J742" s="31"/>
      <c r="K742" s="31">
        <f t="shared" si="401"/>
        <v>0</v>
      </c>
      <c r="L742" s="38"/>
    </row>
    <row r="743" spans="2:12" ht="15.75" thickTop="1" x14ac:dyDescent="0.25">
      <c r="B743" s="1" t="str">
        <f t="shared" si="409"/>
        <v>a</v>
      </c>
      <c r="C743" s="8" t="s">
        <v>103</v>
      </c>
      <c r="D743" s="7" t="s">
        <v>18</v>
      </c>
      <c r="E743" s="6">
        <f>SUM(E744:E750)</f>
        <v>8149809.6999999993</v>
      </c>
      <c r="F743" s="6">
        <f>SUM(F744:F750)</f>
        <v>8000000</v>
      </c>
      <c r="G743" s="6">
        <f t="shared" ref="G743:J743" si="434">SUM(G744:G750)</f>
        <v>8000000</v>
      </c>
      <c r="H743" s="6">
        <f t="shared" si="434"/>
        <v>0</v>
      </c>
      <c r="I743" s="6">
        <f t="shared" si="434"/>
        <v>9500000</v>
      </c>
      <c r="J743" s="6">
        <f t="shared" si="434"/>
        <v>9500000</v>
      </c>
      <c r="K743" s="6">
        <f t="shared" si="401"/>
        <v>0</v>
      </c>
    </row>
    <row r="744" spans="2:12" hidden="1" x14ac:dyDescent="0.25">
      <c r="B744" s="1" t="str">
        <f t="shared" si="409"/>
        <v>b</v>
      </c>
      <c r="C744" s="11" t="s">
        <v>103</v>
      </c>
      <c r="D744" s="10" t="s">
        <v>17</v>
      </c>
      <c r="E744" s="9">
        <v>0</v>
      </c>
      <c r="F744" s="9">
        <v>0</v>
      </c>
      <c r="G744" s="9">
        <v>0</v>
      </c>
      <c r="H744" s="9"/>
      <c r="I744" s="9">
        <v>0</v>
      </c>
      <c r="J744" s="9"/>
      <c r="K744" s="9">
        <f t="shared" si="401"/>
        <v>0</v>
      </c>
      <c r="L744" s="38"/>
    </row>
    <row r="745" spans="2:12" hidden="1" x14ac:dyDescent="0.25">
      <c r="B745" s="1" t="str">
        <f t="shared" si="409"/>
        <v>b</v>
      </c>
      <c r="C745" s="11" t="s">
        <v>103</v>
      </c>
      <c r="D745" s="10" t="s">
        <v>16</v>
      </c>
      <c r="E745" s="9">
        <v>0</v>
      </c>
      <c r="F745" s="9">
        <v>0</v>
      </c>
      <c r="G745" s="9">
        <v>0</v>
      </c>
      <c r="H745" s="9"/>
      <c r="I745" s="9">
        <v>0</v>
      </c>
      <c r="J745" s="9"/>
      <c r="K745" s="9">
        <f t="shared" si="401"/>
        <v>0</v>
      </c>
      <c r="L745" s="38"/>
    </row>
    <row r="746" spans="2:12" hidden="1" x14ac:dyDescent="0.25">
      <c r="B746" s="1" t="str">
        <f t="shared" si="409"/>
        <v>b</v>
      </c>
      <c r="C746" s="11" t="s">
        <v>103</v>
      </c>
      <c r="D746" s="10" t="s">
        <v>15</v>
      </c>
      <c r="E746" s="9">
        <v>0</v>
      </c>
      <c r="F746" s="9">
        <v>0</v>
      </c>
      <c r="G746" s="9">
        <v>0</v>
      </c>
      <c r="H746" s="9"/>
      <c r="I746" s="9">
        <v>0</v>
      </c>
      <c r="J746" s="9"/>
      <c r="K746" s="9">
        <f t="shared" si="401"/>
        <v>0</v>
      </c>
      <c r="L746" s="38"/>
    </row>
    <row r="747" spans="2:12" hidden="1" x14ac:dyDescent="0.25">
      <c r="B747" s="1" t="str">
        <f t="shared" si="409"/>
        <v>b</v>
      </c>
      <c r="C747" s="11" t="s">
        <v>103</v>
      </c>
      <c r="D747" s="10" t="s">
        <v>14</v>
      </c>
      <c r="E747" s="9">
        <v>0</v>
      </c>
      <c r="F747" s="9">
        <v>0</v>
      </c>
      <c r="G747" s="9">
        <v>0</v>
      </c>
      <c r="H747" s="9"/>
      <c r="I747" s="9">
        <v>0</v>
      </c>
      <c r="J747" s="9"/>
      <c r="K747" s="9">
        <f t="shared" si="401"/>
        <v>0</v>
      </c>
      <c r="L747" s="38"/>
    </row>
    <row r="748" spans="2:12" hidden="1" x14ac:dyDescent="0.25">
      <c r="B748" s="1" t="str">
        <f t="shared" si="409"/>
        <v>b</v>
      </c>
      <c r="C748" s="11" t="s">
        <v>103</v>
      </c>
      <c r="D748" s="10" t="s">
        <v>13</v>
      </c>
      <c r="E748" s="9">
        <v>0</v>
      </c>
      <c r="F748" s="9">
        <v>0</v>
      </c>
      <c r="G748" s="9">
        <v>0</v>
      </c>
      <c r="H748" s="9"/>
      <c r="I748" s="9">
        <v>0</v>
      </c>
      <c r="J748" s="9"/>
      <c r="K748" s="9">
        <f t="shared" si="401"/>
        <v>0</v>
      </c>
      <c r="L748" s="38"/>
    </row>
    <row r="749" spans="2:12" ht="15.75" thickBot="1" x14ac:dyDescent="0.3">
      <c r="B749" s="1" t="str">
        <f t="shared" si="409"/>
        <v>a</v>
      </c>
      <c r="C749" s="11" t="s">
        <v>103</v>
      </c>
      <c r="D749" s="10" t="s">
        <v>12</v>
      </c>
      <c r="E749" s="9">
        <v>8149809.6999999993</v>
      </c>
      <c r="F749" s="9">
        <v>8000000</v>
      </c>
      <c r="G749" s="9">
        <v>8000000</v>
      </c>
      <c r="H749" s="9"/>
      <c r="I749" s="9">
        <v>9500000</v>
      </c>
      <c r="J749" s="9">
        <v>9500000</v>
      </c>
      <c r="K749" s="39">
        <f t="shared" si="401"/>
        <v>0</v>
      </c>
    </row>
    <row r="750" spans="2:12" ht="15.75" hidden="1" thickBot="1" x14ac:dyDescent="0.3">
      <c r="B750" s="1" t="str">
        <f t="shared" si="409"/>
        <v>b</v>
      </c>
      <c r="C750" s="11" t="s">
        <v>103</v>
      </c>
      <c r="D750" s="10" t="s">
        <v>11</v>
      </c>
      <c r="E750" s="9">
        <v>0</v>
      </c>
      <c r="F750" s="9">
        <v>0</v>
      </c>
      <c r="G750" s="9">
        <v>0</v>
      </c>
      <c r="H750" s="9"/>
      <c r="I750" s="9">
        <v>0</v>
      </c>
      <c r="J750" s="9"/>
      <c r="K750" s="9">
        <f t="shared" si="401"/>
        <v>0</v>
      </c>
      <c r="L750" s="38"/>
    </row>
    <row r="751" spans="2:12" ht="15.75" hidden="1" thickBot="1" x14ac:dyDescent="0.3">
      <c r="B751" s="1" t="str">
        <f t="shared" si="409"/>
        <v>b</v>
      </c>
      <c r="C751" s="8" t="s">
        <v>103</v>
      </c>
      <c r="D751" s="7" t="s">
        <v>10</v>
      </c>
      <c r="E751" s="6">
        <v>0</v>
      </c>
      <c r="F751" s="6">
        <v>0</v>
      </c>
      <c r="G751" s="6">
        <v>0</v>
      </c>
      <c r="H751" s="6">
        <v>0</v>
      </c>
      <c r="I751" s="6">
        <v>0</v>
      </c>
      <c r="J751" s="6">
        <v>0</v>
      </c>
      <c r="K751" s="6">
        <f t="shared" si="401"/>
        <v>0</v>
      </c>
      <c r="L751" s="38"/>
    </row>
    <row r="752" spans="2:12" ht="15.75" hidden="1" thickBot="1" x14ac:dyDescent="0.3">
      <c r="B752" s="1" t="str">
        <f t="shared" si="409"/>
        <v>b</v>
      </c>
      <c r="C752" s="8" t="s">
        <v>103</v>
      </c>
      <c r="D752" s="7" t="s">
        <v>9</v>
      </c>
      <c r="E752" s="6">
        <v>0</v>
      </c>
      <c r="F752" s="6">
        <v>0</v>
      </c>
      <c r="G752" s="6">
        <v>0</v>
      </c>
      <c r="H752" s="6">
        <v>0</v>
      </c>
      <c r="I752" s="6">
        <v>0</v>
      </c>
      <c r="J752" s="6">
        <v>0</v>
      </c>
      <c r="K752" s="6">
        <f t="shared" si="401"/>
        <v>0</v>
      </c>
      <c r="L752" s="38"/>
    </row>
    <row r="753" spans="1:12" ht="15.75" hidden="1" thickBot="1" x14ac:dyDescent="0.3">
      <c r="B753" s="1" t="str">
        <f t="shared" si="409"/>
        <v>b</v>
      </c>
      <c r="C753" s="5" t="s">
        <v>103</v>
      </c>
      <c r="D753" s="4" t="s">
        <v>8</v>
      </c>
      <c r="E753" s="3">
        <v>0</v>
      </c>
      <c r="F753" s="3">
        <v>0</v>
      </c>
      <c r="G753" s="3">
        <v>0</v>
      </c>
      <c r="H753" s="3">
        <v>0</v>
      </c>
      <c r="I753" s="3">
        <v>0</v>
      </c>
      <c r="J753" s="3">
        <v>0</v>
      </c>
      <c r="K753" s="3">
        <f t="shared" si="401"/>
        <v>0</v>
      </c>
      <c r="L753" s="38"/>
    </row>
    <row r="754" spans="1:12" ht="91.5" thickTop="1" thickBot="1" x14ac:dyDescent="0.3">
      <c r="B754" s="1" t="str">
        <f t="shared" si="409"/>
        <v>a</v>
      </c>
      <c r="C754" s="14" t="s">
        <v>165</v>
      </c>
      <c r="D754" s="2" t="s">
        <v>166</v>
      </c>
      <c r="E754" s="16">
        <f>E757+E765+E766+E767</f>
        <v>238035.9</v>
      </c>
      <c r="F754" s="16">
        <f>F757+F765+F766+F767</f>
        <v>0</v>
      </c>
      <c r="G754" s="16">
        <f t="shared" ref="G754:J754" si="435">G757+G765+G766+G767</f>
        <v>0</v>
      </c>
      <c r="H754" s="16">
        <f t="shared" si="435"/>
        <v>0</v>
      </c>
      <c r="I754" s="16">
        <f t="shared" si="435"/>
        <v>0</v>
      </c>
      <c r="J754" s="16">
        <f t="shared" si="435"/>
        <v>0</v>
      </c>
      <c r="K754" s="16">
        <f t="shared" si="401"/>
        <v>0</v>
      </c>
    </row>
    <row r="755" spans="1:12" ht="30.75" hidden="1" thickTop="1" x14ac:dyDescent="0.25">
      <c r="B755" s="1" t="str">
        <f t="shared" ref="B755:B756" si="436">IF(OR(E755&lt;&gt;0,F755&lt;&gt;0,G755&lt;&gt;0,H755&lt;&gt;0,I755&lt;&gt;0,J755&lt;&gt;0,K755&lt;&gt;0),"a","b")</f>
        <v>b</v>
      </c>
      <c r="C755" s="28"/>
      <c r="D755" s="29" t="s">
        <v>20</v>
      </c>
      <c r="E755" s="31"/>
      <c r="F755" s="31"/>
      <c r="G755" s="31"/>
      <c r="H755" s="31"/>
      <c r="I755" s="31"/>
      <c r="J755" s="31"/>
      <c r="K755" s="31">
        <f t="shared" si="401"/>
        <v>0</v>
      </c>
      <c r="L755" s="38"/>
    </row>
    <row r="756" spans="1:12" ht="15.75" hidden="1" thickTop="1" x14ac:dyDescent="0.25">
      <c r="B756" s="1" t="str">
        <f t="shared" si="436"/>
        <v>b</v>
      </c>
      <c r="C756" s="28"/>
      <c r="D756" s="29" t="s">
        <v>19</v>
      </c>
      <c r="E756" s="31"/>
      <c r="F756" s="31"/>
      <c r="G756" s="31"/>
      <c r="H756" s="31"/>
      <c r="I756" s="31"/>
      <c r="J756" s="31"/>
      <c r="K756" s="31">
        <f t="shared" si="401"/>
        <v>0</v>
      </c>
      <c r="L756" s="38"/>
    </row>
    <row r="757" spans="1:12" ht="15.75" thickTop="1" x14ac:dyDescent="0.25">
      <c r="B757" s="1" t="str">
        <f t="shared" si="409"/>
        <v>a</v>
      </c>
      <c r="C757" s="8" t="s">
        <v>103</v>
      </c>
      <c r="D757" s="7" t="s">
        <v>18</v>
      </c>
      <c r="E757" s="6">
        <f>SUM(E758:E764)</f>
        <v>238035.9</v>
      </c>
      <c r="F757" s="6">
        <f>SUM(F758:F764)</f>
        <v>0</v>
      </c>
      <c r="G757" s="6">
        <f t="shared" ref="G757:J757" si="437">SUM(G758:G764)</f>
        <v>0</v>
      </c>
      <c r="H757" s="6">
        <f t="shared" si="437"/>
        <v>0</v>
      </c>
      <c r="I757" s="6">
        <f t="shared" si="437"/>
        <v>0</v>
      </c>
      <c r="J757" s="6">
        <f t="shared" si="437"/>
        <v>0</v>
      </c>
      <c r="K757" s="6">
        <f t="shared" si="401"/>
        <v>0</v>
      </c>
    </row>
    <row r="758" spans="1:12" hidden="1" x14ac:dyDescent="0.25">
      <c r="B758" s="1" t="str">
        <f t="shared" si="409"/>
        <v>b</v>
      </c>
      <c r="C758" s="11" t="s">
        <v>103</v>
      </c>
      <c r="D758" s="10" t="s">
        <v>17</v>
      </c>
      <c r="E758" s="9">
        <v>0</v>
      </c>
      <c r="F758" s="9"/>
      <c r="G758" s="9"/>
      <c r="H758" s="9"/>
      <c r="I758" s="9"/>
      <c r="J758" s="9"/>
      <c r="K758" s="9">
        <f t="shared" si="401"/>
        <v>0</v>
      </c>
      <c r="L758" s="38"/>
    </row>
    <row r="759" spans="1:12" hidden="1" x14ac:dyDescent="0.25">
      <c r="B759" s="1" t="str">
        <f t="shared" si="409"/>
        <v>b</v>
      </c>
      <c r="C759" s="11" t="s">
        <v>103</v>
      </c>
      <c r="D759" s="10" t="s">
        <v>16</v>
      </c>
      <c r="E759" s="9">
        <v>0</v>
      </c>
      <c r="F759" s="9"/>
      <c r="G759" s="9"/>
      <c r="H759" s="9"/>
      <c r="I759" s="9"/>
      <c r="J759" s="9"/>
      <c r="K759" s="9">
        <f t="shared" si="401"/>
        <v>0</v>
      </c>
      <c r="L759" s="38"/>
    </row>
    <row r="760" spans="1:12" hidden="1" x14ac:dyDescent="0.25">
      <c r="B760" s="1" t="str">
        <f t="shared" si="409"/>
        <v>b</v>
      </c>
      <c r="C760" s="11" t="s">
        <v>103</v>
      </c>
      <c r="D760" s="10" t="s">
        <v>15</v>
      </c>
      <c r="E760" s="9">
        <v>0</v>
      </c>
      <c r="F760" s="9"/>
      <c r="G760" s="9"/>
      <c r="H760" s="9"/>
      <c r="I760" s="9"/>
      <c r="J760" s="9"/>
      <c r="K760" s="9">
        <f t="shared" si="401"/>
        <v>0</v>
      </c>
      <c r="L760" s="38"/>
    </row>
    <row r="761" spans="1:12" hidden="1" x14ac:dyDescent="0.25">
      <c r="B761" s="1" t="str">
        <f t="shared" si="409"/>
        <v>b</v>
      </c>
      <c r="C761" s="11" t="s">
        <v>103</v>
      </c>
      <c r="D761" s="10" t="s">
        <v>14</v>
      </c>
      <c r="E761" s="9">
        <v>0</v>
      </c>
      <c r="F761" s="9"/>
      <c r="G761" s="9"/>
      <c r="H761" s="9"/>
      <c r="I761" s="9"/>
      <c r="J761" s="9"/>
      <c r="K761" s="9">
        <f t="shared" ref="K761:K824" si="438">J761-I761</f>
        <v>0</v>
      </c>
      <c r="L761" s="38"/>
    </row>
    <row r="762" spans="1:12" hidden="1" x14ac:dyDescent="0.25">
      <c r="B762" s="1" t="str">
        <f t="shared" si="409"/>
        <v>b</v>
      </c>
      <c r="C762" s="11" t="s">
        <v>103</v>
      </c>
      <c r="D762" s="10" t="s">
        <v>13</v>
      </c>
      <c r="E762" s="9">
        <v>0</v>
      </c>
      <c r="F762" s="9"/>
      <c r="G762" s="9"/>
      <c r="H762" s="9"/>
      <c r="I762" s="9"/>
      <c r="J762" s="9"/>
      <c r="K762" s="9">
        <f t="shared" si="438"/>
        <v>0</v>
      </c>
      <c r="L762" s="38"/>
    </row>
    <row r="763" spans="1:12" ht="15.75" thickBot="1" x14ac:dyDescent="0.3">
      <c r="B763" s="1" t="str">
        <f t="shared" si="409"/>
        <v>a</v>
      </c>
      <c r="C763" s="11" t="s">
        <v>103</v>
      </c>
      <c r="D763" s="10" t="s">
        <v>12</v>
      </c>
      <c r="E763" s="9">
        <v>238035.9</v>
      </c>
      <c r="F763" s="9"/>
      <c r="G763" s="9"/>
      <c r="H763" s="9"/>
      <c r="I763" s="9"/>
      <c r="J763" s="9"/>
      <c r="K763" s="9">
        <f t="shared" si="438"/>
        <v>0</v>
      </c>
    </row>
    <row r="764" spans="1:12" ht="15.75" hidden="1" thickBot="1" x14ac:dyDescent="0.3">
      <c r="B764" s="1" t="str">
        <f t="shared" si="409"/>
        <v>b</v>
      </c>
      <c r="C764" s="11" t="s">
        <v>103</v>
      </c>
      <c r="D764" s="10" t="s">
        <v>11</v>
      </c>
      <c r="E764" s="9">
        <v>0</v>
      </c>
      <c r="F764" s="9"/>
      <c r="G764" s="9"/>
      <c r="H764" s="9"/>
      <c r="I764" s="9"/>
      <c r="J764" s="9"/>
      <c r="K764" s="9">
        <f t="shared" si="438"/>
        <v>0</v>
      </c>
      <c r="L764" s="38"/>
    </row>
    <row r="765" spans="1:12" ht="15.75" hidden="1" thickBot="1" x14ac:dyDescent="0.3">
      <c r="B765" s="1" t="str">
        <f t="shared" si="409"/>
        <v>b</v>
      </c>
      <c r="C765" s="8" t="s">
        <v>103</v>
      </c>
      <c r="D765" s="7" t="s">
        <v>10</v>
      </c>
      <c r="E765" s="6">
        <v>0</v>
      </c>
      <c r="F765" s="6">
        <v>0</v>
      </c>
      <c r="G765" s="6">
        <v>0</v>
      </c>
      <c r="H765" s="6">
        <v>0</v>
      </c>
      <c r="I765" s="6">
        <v>0</v>
      </c>
      <c r="J765" s="6">
        <v>0</v>
      </c>
      <c r="K765" s="6">
        <f t="shared" si="438"/>
        <v>0</v>
      </c>
      <c r="L765" s="38"/>
    </row>
    <row r="766" spans="1:12" ht="15.75" hidden="1" thickBot="1" x14ac:dyDescent="0.3">
      <c r="B766" s="1" t="str">
        <f t="shared" si="409"/>
        <v>b</v>
      </c>
      <c r="C766" s="8" t="s">
        <v>103</v>
      </c>
      <c r="D766" s="7" t="s">
        <v>9</v>
      </c>
      <c r="E766" s="6">
        <v>0</v>
      </c>
      <c r="F766" s="6">
        <v>0</v>
      </c>
      <c r="G766" s="6">
        <v>0</v>
      </c>
      <c r="H766" s="6">
        <v>0</v>
      </c>
      <c r="I766" s="6">
        <v>0</v>
      </c>
      <c r="J766" s="6">
        <v>0</v>
      </c>
      <c r="K766" s="6">
        <f t="shared" si="438"/>
        <v>0</v>
      </c>
      <c r="L766" s="38"/>
    </row>
    <row r="767" spans="1:12" ht="15.75" hidden="1" thickBot="1" x14ac:dyDescent="0.3">
      <c r="B767" s="1" t="str">
        <f t="shared" si="409"/>
        <v>b</v>
      </c>
      <c r="C767" s="5" t="s">
        <v>103</v>
      </c>
      <c r="D767" s="4" t="s">
        <v>8</v>
      </c>
      <c r="E767" s="3">
        <v>0</v>
      </c>
      <c r="F767" s="3">
        <v>0</v>
      </c>
      <c r="G767" s="3">
        <v>0</v>
      </c>
      <c r="H767" s="3">
        <v>0</v>
      </c>
      <c r="I767" s="3">
        <v>0</v>
      </c>
      <c r="J767" s="3">
        <v>0</v>
      </c>
      <c r="K767" s="3">
        <f t="shared" si="438"/>
        <v>0</v>
      </c>
      <c r="L767" s="38"/>
    </row>
    <row r="768" spans="1:12" ht="391.5" thickTop="1" thickBot="1" x14ac:dyDescent="0.3">
      <c r="A768" s="1" t="s">
        <v>200</v>
      </c>
      <c r="B768" s="1" t="str">
        <f t="shared" si="409"/>
        <v>a</v>
      </c>
      <c r="C768" s="14" t="s">
        <v>57</v>
      </c>
      <c r="D768" s="2" t="s">
        <v>56</v>
      </c>
      <c r="E768" s="16">
        <f>E782+E796+E810</f>
        <v>11553718.24</v>
      </c>
      <c r="F768" s="16">
        <f>F782+F796+F810</f>
        <v>14000000</v>
      </c>
      <c r="G768" s="16">
        <f t="shared" ref="G768:J768" si="439">G782+G796+G810</f>
        <v>14000000</v>
      </c>
      <c r="H768" s="16">
        <f t="shared" si="439"/>
        <v>0</v>
      </c>
      <c r="I768" s="16">
        <f>I782+I796+I810</f>
        <v>15400000</v>
      </c>
      <c r="J768" s="16">
        <f t="shared" si="439"/>
        <v>15400000</v>
      </c>
      <c r="K768" s="42">
        <f t="shared" si="438"/>
        <v>0</v>
      </c>
      <c r="L768" s="1" t="s">
        <v>236</v>
      </c>
    </row>
    <row r="769" spans="2:12" ht="30.75" thickTop="1" x14ac:dyDescent="0.25">
      <c r="B769" s="1" t="str">
        <f t="shared" si="409"/>
        <v>a</v>
      </c>
      <c r="C769" s="28"/>
      <c r="D769" s="29" t="s">
        <v>20</v>
      </c>
      <c r="E769" s="31">
        <f t="shared" ref="E769:F781" si="440">E783+E797+E811</f>
        <v>0</v>
      </c>
      <c r="F769" s="31">
        <f t="shared" si="440"/>
        <v>0</v>
      </c>
      <c r="G769" s="31">
        <f t="shared" ref="G769:J769" si="441">G783+G797+G811</f>
        <v>0</v>
      </c>
      <c r="H769" s="31">
        <f t="shared" si="441"/>
        <v>0</v>
      </c>
      <c r="I769" s="31">
        <f t="shared" si="441"/>
        <v>34</v>
      </c>
      <c r="J769" s="31">
        <f t="shared" si="441"/>
        <v>34</v>
      </c>
      <c r="K769" s="31">
        <f t="shared" si="438"/>
        <v>0</v>
      </c>
    </row>
    <row r="770" spans="2:12" hidden="1" x14ac:dyDescent="0.25">
      <c r="B770" s="1" t="str">
        <f t="shared" si="409"/>
        <v>b</v>
      </c>
      <c r="C770" s="28"/>
      <c r="D770" s="29" t="s">
        <v>19</v>
      </c>
      <c r="E770" s="31">
        <f t="shared" si="440"/>
        <v>0</v>
      </c>
      <c r="F770" s="31">
        <f t="shared" si="440"/>
        <v>0</v>
      </c>
      <c r="G770" s="31">
        <f t="shared" ref="G770:J770" si="442">G784+G798+G812</f>
        <v>0</v>
      </c>
      <c r="H770" s="31">
        <f t="shared" si="442"/>
        <v>0</v>
      </c>
      <c r="I770" s="31">
        <f t="shared" si="442"/>
        <v>0</v>
      </c>
      <c r="J770" s="31">
        <f t="shared" si="442"/>
        <v>0</v>
      </c>
      <c r="K770" s="31">
        <f t="shared" si="438"/>
        <v>0</v>
      </c>
      <c r="L770" s="38"/>
    </row>
    <row r="771" spans="2:12" x14ac:dyDescent="0.25">
      <c r="B771" s="1" t="str">
        <f t="shared" si="409"/>
        <v>a</v>
      </c>
      <c r="C771" s="8" t="s">
        <v>103</v>
      </c>
      <c r="D771" s="7" t="s">
        <v>18</v>
      </c>
      <c r="E771" s="6">
        <f t="shared" si="440"/>
        <v>11553718.24</v>
      </c>
      <c r="F771" s="6">
        <f t="shared" si="440"/>
        <v>14000000</v>
      </c>
      <c r="G771" s="6">
        <f t="shared" ref="G771:J771" si="443">G785+G799+G813</f>
        <v>14000000</v>
      </c>
      <c r="H771" s="6">
        <f t="shared" si="443"/>
        <v>0</v>
      </c>
      <c r="I771" s="6">
        <f t="shared" si="443"/>
        <v>15400000</v>
      </c>
      <c r="J771" s="6">
        <f t="shared" si="443"/>
        <v>15400000</v>
      </c>
      <c r="K771" s="6">
        <f t="shared" si="438"/>
        <v>0</v>
      </c>
    </row>
    <row r="772" spans="2:12" hidden="1" x14ac:dyDescent="0.25">
      <c r="B772" s="1" t="str">
        <f t="shared" si="409"/>
        <v>b</v>
      </c>
      <c r="C772" s="11" t="s">
        <v>103</v>
      </c>
      <c r="D772" s="10" t="s">
        <v>17</v>
      </c>
      <c r="E772" s="9">
        <f t="shared" si="440"/>
        <v>0</v>
      </c>
      <c r="F772" s="9">
        <f t="shared" si="440"/>
        <v>0</v>
      </c>
      <c r="G772" s="9">
        <f t="shared" ref="G772:J772" si="444">G786+G800+G814</f>
        <v>0</v>
      </c>
      <c r="H772" s="9">
        <f t="shared" si="444"/>
        <v>0</v>
      </c>
      <c r="I772" s="9">
        <f t="shared" si="444"/>
        <v>0</v>
      </c>
      <c r="J772" s="9">
        <f t="shared" si="444"/>
        <v>0</v>
      </c>
      <c r="K772" s="9">
        <f t="shared" si="438"/>
        <v>0</v>
      </c>
      <c r="L772" s="38"/>
    </row>
    <row r="773" spans="2:12" x14ac:dyDescent="0.25">
      <c r="B773" s="1" t="str">
        <f t="shared" si="409"/>
        <v>a</v>
      </c>
      <c r="C773" s="11" t="s">
        <v>103</v>
      </c>
      <c r="D773" s="10" t="s">
        <v>16</v>
      </c>
      <c r="E773" s="9">
        <f t="shared" si="440"/>
        <v>1248499.24</v>
      </c>
      <c r="F773" s="9">
        <f t="shared" si="440"/>
        <v>1540000</v>
      </c>
      <c r="G773" s="9">
        <f t="shared" ref="G773:I773" si="445">G787+G801+G815</f>
        <v>1540000</v>
      </c>
      <c r="H773" s="9">
        <f t="shared" si="445"/>
        <v>0</v>
      </c>
      <c r="I773" s="9">
        <f t="shared" si="445"/>
        <v>1816000</v>
      </c>
      <c r="J773" s="9">
        <v>1816000</v>
      </c>
      <c r="K773" s="39">
        <f t="shared" si="438"/>
        <v>0</v>
      </c>
    </row>
    <row r="774" spans="2:12" hidden="1" x14ac:dyDescent="0.25">
      <c r="B774" s="1" t="str">
        <f t="shared" si="409"/>
        <v>b</v>
      </c>
      <c r="C774" s="11" t="s">
        <v>103</v>
      </c>
      <c r="D774" s="10" t="s">
        <v>15</v>
      </c>
      <c r="E774" s="9">
        <f t="shared" si="440"/>
        <v>0</v>
      </c>
      <c r="F774" s="9">
        <f t="shared" si="440"/>
        <v>0</v>
      </c>
      <c r="G774" s="9">
        <f t="shared" ref="G774:J774" si="446">G788+G802+G816</f>
        <v>0</v>
      </c>
      <c r="H774" s="9">
        <f t="shared" si="446"/>
        <v>0</v>
      </c>
      <c r="I774" s="9">
        <f t="shared" si="446"/>
        <v>0</v>
      </c>
      <c r="J774" s="9">
        <f t="shared" si="446"/>
        <v>0</v>
      </c>
      <c r="K774" s="9">
        <f t="shared" si="438"/>
        <v>0</v>
      </c>
      <c r="L774" s="38"/>
    </row>
    <row r="775" spans="2:12" hidden="1" x14ac:dyDescent="0.25">
      <c r="B775" s="1" t="str">
        <f t="shared" si="409"/>
        <v>b</v>
      </c>
      <c r="C775" s="11" t="s">
        <v>103</v>
      </c>
      <c r="D775" s="10" t="s">
        <v>14</v>
      </c>
      <c r="E775" s="9">
        <f t="shared" si="440"/>
        <v>0</v>
      </c>
      <c r="F775" s="9">
        <f t="shared" si="440"/>
        <v>0</v>
      </c>
      <c r="G775" s="9">
        <f t="shared" ref="G775:J775" si="447">G789+G803+G817</f>
        <v>0</v>
      </c>
      <c r="H775" s="9">
        <f t="shared" si="447"/>
        <v>0</v>
      </c>
      <c r="I775" s="9">
        <f t="shared" si="447"/>
        <v>0</v>
      </c>
      <c r="J775" s="9">
        <f t="shared" si="447"/>
        <v>0</v>
      </c>
      <c r="K775" s="9">
        <f t="shared" si="438"/>
        <v>0</v>
      </c>
      <c r="L775" s="38"/>
    </row>
    <row r="776" spans="2:12" hidden="1" x14ac:dyDescent="0.25">
      <c r="B776" s="1" t="str">
        <f t="shared" si="409"/>
        <v>b</v>
      </c>
      <c r="C776" s="11" t="s">
        <v>103</v>
      </c>
      <c r="D776" s="10" t="s">
        <v>13</v>
      </c>
      <c r="E776" s="9">
        <f t="shared" si="440"/>
        <v>0</v>
      </c>
      <c r="F776" s="9">
        <f t="shared" si="440"/>
        <v>0</v>
      </c>
      <c r="G776" s="9">
        <f t="shared" ref="G776:J776" si="448">G790+G804+G818</f>
        <v>0</v>
      </c>
      <c r="H776" s="9">
        <f t="shared" si="448"/>
        <v>0</v>
      </c>
      <c r="I776" s="9">
        <f t="shared" si="448"/>
        <v>0</v>
      </c>
      <c r="J776" s="9">
        <f t="shared" si="448"/>
        <v>0</v>
      </c>
      <c r="K776" s="9">
        <f t="shared" si="438"/>
        <v>0</v>
      </c>
      <c r="L776" s="38"/>
    </row>
    <row r="777" spans="2:12" ht="15.75" thickBot="1" x14ac:dyDescent="0.3">
      <c r="B777" s="1" t="str">
        <f t="shared" si="409"/>
        <v>a</v>
      </c>
      <c r="C777" s="11" t="s">
        <v>103</v>
      </c>
      <c r="D777" s="10" t="s">
        <v>12</v>
      </c>
      <c r="E777" s="9">
        <f t="shared" si="440"/>
        <v>10305219</v>
      </c>
      <c r="F777" s="9">
        <f t="shared" si="440"/>
        <v>12460000</v>
      </c>
      <c r="G777" s="9">
        <f t="shared" ref="G777:J777" si="449">G791+G805+G819</f>
        <v>12460000</v>
      </c>
      <c r="H777" s="9">
        <f t="shared" si="449"/>
        <v>0</v>
      </c>
      <c r="I777" s="9">
        <f t="shared" si="449"/>
        <v>13584000</v>
      </c>
      <c r="J777" s="9">
        <f t="shared" si="449"/>
        <v>13584000</v>
      </c>
      <c r="K777" s="39">
        <f t="shared" si="438"/>
        <v>0</v>
      </c>
    </row>
    <row r="778" spans="2:12" ht="15.75" hidden="1" thickBot="1" x14ac:dyDescent="0.3">
      <c r="B778" s="1" t="str">
        <f t="shared" si="409"/>
        <v>b</v>
      </c>
      <c r="C778" s="11" t="s">
        <v>103</v>
      </c>
      <c r="D778" s="10" t="s">
        <v>11</v>
      </c>
      <c r="E778" s="9">
        <f t="shared" si="440"/>
        <v>0</v>
      </c>
      <c r="F778" s="9">
        <f t="shared" si="440"/>
        <v>0</v>
      </c>
      <c r="G778" s="9">
        <f t="shared" ref="G778:J778" si="450">G792+G806+G820</f>
        <v>0</v>
      </c>
      <c r="H778" s="9">
        <f t="shared" si="450"/>
        <v>0</v>
      </c>
      <c r="I778" s="9">
        <f t="shared" si="450"/>
        <v>0</v>
      </c>
      <c r="J778" s="9">
        <f t="shared" si="450"/>
        <v>0</v>
      </c>
      <c r="K778" s="9">
        <f t="shared" si="438"/>
        <v>0</v>
      </c>
      <c r="L778" s="38"/>
    </row>
    <row r="779" spans="2:12" ht="15.75" hidden="1" thickBot="1" x14ac:dyDescent="0.3">
      <c r="B779" s="1" t="str">
        <f t="shared" si="409"/>
        <v>b</v>
      </c>
      <c r="C779" s="8" t="s">
        <v>103</v>
      </c>
      <c r="D779" s="7" t="s">
        <v>10</v>
      </c>
      <c r="E779" s="6">
        <f t="shared" si="440"/>
        <v>0</v>
      </c>
      <c r="F779" s="6">
        <f t="shared" si="440"/>
        <v>0</v>
      </c>
      <c r="G779" s="6">
        <f t="shared" ref="G779:J779" si="451">G793+G807+G821</f>
        <v>0</v>
      </c>
      <c r="H779" s="6">
        <f t="shared" si="451"/>
        <v>0</v>
      </c>
      <c r="I779" s="6">
        <f t="shared" si="451"/>
        <v>0</v>
      </c>
      <c r="J779" s="6">
        <f t="shared" si="451"/>
        <v>0</v>
      </c>
      <c r="K779" s="6">
        <f t="shared" si="438"/>
        <v>0</v>
      </c>
      <c r="L779" s="38"/>
    </row>
    <row r="780" spans="2:12" ht="15.75" hidden="1" thickBot="1" x14ac:dyDescent="0.3">
      <c r="B780" s="1" t="str">
        <f t="shared" si="409"/>
        <v>b</v>
      </c>
      <c r="C780" s="8" t="s">
        <v>103</v>
      </c>
      <c r="D780" s="7" t="s">
        <v>9</v>
      </c>
      <c r="E780" s="6">
        <f t="shared" si="440"/>
        <v>0</v>
      </c>
      <c r="F780" s="6">
        <f t="shared" si="440"/>
        <v>0</v>
      </c>
      <c r="G780" s="6">
        <f t="shared" ref="G780:J780" si="452">G794+G808+G822</f>
        <v>0</v>
      </c>
      <c r="H780" s="6">
        <f t="shared" si="452"/>
        <v>0</v>
      </c>
      <c r="I780" s="6">
        <f t="shared" si="452"/>
        <v>0</v>
      </c>
      <c r="J780" s="6">
        <f t="shared" si="452"/>
        <v>0</v>
      </c>
      <c r="K780" s="6">
        <f t="shared" si="438"/>
        <v>0</v>
      </c>
      <c r="L780" s="38"/>
    </row>
    <row r="781" spans="2:12" ht="15.75" hidden="1" thickBot="1" x14ac:dyDescent="0.3">
      <c r="B781" s="1" t="str">
        <f t="shared" si="409"/>
        <v>b</v>
      </c>
      <c r="C781" s="5" t="s">
        <v>103</v>
      </c>
      <c r="D781" s="4" t="s">
        <v>8</v>
      </c>
      <c r="E781" s="3">
        <f t="shared" si="440"/>
        <v>0</v>
      </c>
      <c r="F781" s="3">
        <f t="shared" si="440"/>
        <v>0</v>
      </c>
      <c r="G781" s="3">
        <f t="shared" ref="G781:J781" si="453">G795+G809+G823</f>
        <v>0</v>
      </c>
      <c r="H781" s="3">
        <f t="shared" si="453"/>
        <v>0</v>
      </c>
      <c r="I781" s="3">
        <f t="shared" si="453"/>
        <v>0</v>
      </c>
      <c r="J781" s="3">
        <f t="shared" si="453"/>
        <v>0</v>
      </c>
      <c r="K781" s="3">
        <f t="shared" si="438"/>
        <v>0</v>
      </c>
      <c r="L781" s="38"/>
    </row>
    <row r="782" spans="2:12" ht="31.5" thickTop="1" thickBot="1" x14ac:dyDescent="0.3">
      <c r="B782" s="1" t="str">
        <f t="shared" si="409"/>
        <v>a</v>
      </c>
      <c r="C782" s="14" t="s">
        <v>167</v>
      </c>
      <c r="D782" s="2" t="s">
        <v>56</v>
      </c>
      <c r="E782" s="16">
        <f t="shared" ref="E782:F782" si="454">E785+E793+E794+E795</f>
        <v>9972518</v>
      </c>
      <c r="F782" s="16">
        <f t="shared" si="454"/>
        <v>11764000</v>
      </c>
      <c r="G782" s="16">
        <f t="shared" ref="G782:J782" si="455">G785+G793+G794+G795</f>
        <v>11764000</v>
      </c>
      <c r="H782" s="16">
        <f t="shared" si="455"/>
        <v>0</v>
      </c>
      <c r="I782" s="16">
        <f t="shared" si="455"/>
        <v>12637000</v>
      </c>
      <c r="J782" s="16">
        <f t="shared" si="455"/>
        <v>12637000</v>
      </c>
      <c r="K782" s="16">
        <f t="shared" si="438"/>
        <v>0</v>
      </c>
    </row>
    <row r="783" spans="2:12" ht="30.75" hidden="1" thickTop="1" x14ac:dyDescent="0.25">
      <c r="B783" s="1" t="str">
        <f t="shared" ref="B783:B784" si="456">IF(OR(E783&lt;&gt;0,F783&lt;&gt;0,G783&lt;&gt;0,H783&lt;&gt;0,I783&lt;&gt;0,J783&lt;&gt;0,K783&lt;&gt;0),"a","b")</f>
        <v>b</v>
      </c>
      <c r="C783" s="28"/>
      <c r="D783" s="29" t="s">
        <v>20</v>
      </c>
      <c r="E783" s="31"/>
      <c r="F783" s="31"/>
      <c r="G783" s="31"/>
      <c r="H783" s="31"/>
      <c r="I783" s="31"/>
      <c r="J783" s="31"/>
      <c r="K783" s="31">
        <f t="shared" si="438"/>
        <v>0</v>
      </c>
      <c r="L783" s="38"/>
    </row>
    <row r="784" spans="2:12" ht="15.75" hidden="1" thickTop="1" x14ac:dyDescent="0.25">
      <c r="B784" s="1" t="str">
        <f t="shared" si="456"/>
        <v>b</v>
      </c>
      <c r="C784" s="28"/>
      <c r="D784" s="29" t="s">
        <v>19</v>
      </c>
      <c r="E784" s="31"/>
      <c r="F784" s="31"/>
      <c r="G784" s="31"/>
      <c r="H784" s="31"/>
      <c r="I784" s="31"/>
      <c r="J784" s="31"/>
      <c r="K784" s="31">
        <f t="shared" si="438"/>
        <v>0</v>
      </c>
      <c r="L784" s="38"/>
    </row>
    <row r="785" spans="2:12" ht="15.75" thickTop="1" x14ac:dyDescent="0.25">
      <c r="B785" s="1" t="str">
        <f t="shared" ref="B785:B858" si="457">IF(OR(E785&lt;&gt;0,F785&lt;&gt;0,G785&lt;&gt;0,H785&lt;&gt;0,I785&lt;&gt;0,J785&lt;&gt;0,K785&lt;&gt;0),"a","b")</f>
        <v>a</v>
      </c>
      <c r="C785" s="8" t="s">
        <v>103</v>
      </c>
      <c r="D785" s="7" t="s">
        <v>18</v>
      </c>
      <c r="E785" s="6">
        <f t="shared" ref="E785:F785" si="458">SUM(E786:E792)</f>
        <v>9972518</v>
      </c>
      <c r="F785" s="6">
        <f t="shared" si="458"/>
        <v>11764000</v>
      </c>
      <c r="G785" s="6">
        <f t="shared" ref="G785" si="459">SUM(G786:G792)</f>
        <v>11764000</v>
      </c>
      <c r="H785" s="6">
        <f t="shared" ref="H785" si="460">SUM(H786:H792)</f>
        <v>0</v>
      </c>
      <c r="I785" s="6">
        <f t="shared" ref="I785" si="461">SUM(I786:I792)</f>
        <v>12637000</v>
      </c>
      <c r="J785" s="6">
        <f t="shared" ref="J785" si="462">SUM(J786:J792)</f>
        <v>12637000</v>
      </c>
      <c r="K785" s="6">
        <f t="shared" si="438"/>
        <v>0</v>
      </c>
    </row>
    <row r="786" spans="2:12" hidden="1" x14ac:dyDescent="0.25">
      <c r="B786" s="1" t="str">
        <f t="shared" si="457"/>
        <v>b</v>
      </c>
      <c r="C786" s="11" t="s">
        <v>103</v>
      </c>
      <c r="D786" s="10" t="s">
        <v>17</v>
      </c>
      <c r="E786" s="9">
        <v>0</v>
      </c>
      <c r="F786" s="9">
        <v>0</v>
      </c>
      <c r="G786" s="9">
        <v>0</v>
      </c>
      <c r="H786" s="9"/>
      <c r="I786" s="9"/>
      <c r="J786" s="9"/>
      <c r="K786" s="9">
        <f t="shared" si="438"/>
        <v>0</v>
      </c>
      <c r="L786" s="38"/>
    </row>
    <row r="787" spans="2:12" hidden="1" x14ac:dyDescent="0.25">
      <c r="B787" s="1" t="str">
        <f t="shared" si="457"/>
        <v>b</v>
      </c>
      <c r="C787" s="11" t="s">
        <v>103</v>
      </c>
      <c r="D787" s="10" t="s">
        <v>16</v>
      </c>
      <c r="E787" s="9">
        <v>0</v>
      </c>
      <c r="F787" s="9">
        <v>0</v>
      </c>
      <c r="G787" s="9">
        <v>0</v>
      </c>
      <c r="H787" s="9"/>
      <c r="I787" s="9"/>
      <c r="J787" s="9"/>
      <c r="K787" s="9">
        <f t="shared" si="438"/>
        <v>0</v>
      </c>
      <c r="L787" s="38"/>
    </row>
    <row r="788" spans="2:12" hidden="1" x14ac:dyDescent="0.25">
      <c r="B788" s="1" t="str">
        <f t="shared" si="457"/>
        <v>b</v>
      </c>
      <c r="C788" s="11" t="s">
        <v>103</v>
      </c>
      <c r="D788" s="10" t="s">
        <v>15</v>
      </c>
      <c r="E788" s="9">
        <v>0</v>
      </c>
      <c r="F788" s="9">
        <v>0</v>
      </c>
      <c r="G788" s="9">
        <v>0</v>
      </c>
      <c r="H788" s="9"/>
      <c r="I788" s="9"/>
      <c r="J788" s="9"/>
      <c r="K788" s="9">
        <f t="shared" si="438"/>
        <v>0</v>
      </c>
      <c r="L788" s="38"/>
    </row>
    <row r="789" spans="2:12" hidden="1" x14ac:dyDescent="0.25">
      <c r="B789" s="1" t="str">
        <f t="shared" si="457"/>
        <v>b</v>
      </c>
      <c r="C789" s="11" t="s">
        <v>103</v>
      </c>
      <c r="D789" s="10" t="s">
        <v>14</v>
      </c>
      <c r="E789" s="9">
        <v>0</v>
      </c>
      <c r="F789" s="9">
        <v>0</v>
      </c>
      <c r="G789" s="9">
        <v>0</v>
      </c>
      <c r="H789" s="9"/>
      <c r="I789" s="9"/>
      <c r="J789" s="9"/>
      <c r="K789" s="9">
        <f t="shared" si="438"/>
        <v>0</v>
      </c>
      <c r="L789" s="38"/>
    </row>
    <row r="790" spans="2:12" hidden="1" x14ac:dyDescent="0.25">
      <c r="B790" s="1" t="str">
        <f t="shared" si="457"/>
        <v>b</v>
      </c>
      <c r="C790" s="11" t="s">
        <v>103</v>
      </c>
      <c r="D790" s="10" t="s">
        <v>13</v>
      </c>
      <c r="E790" s="9">
        <v>0</v>
      </c>
      <c r="F790" s="9">
        <v>0</v>
      </c>
      <c r="G790" s="9">
        <v>0</v>
      </c>
      <c r="H790" s="9"/>
      <c r="I790" s="9"/>
      <c r="J790" s="9"/>
      <c r="K790" s="9">
        <f t="shared" si="438"/>
        <v>0</v>
      </c>
      <c r="L790" s="38"/>
    </row>
    <row r="791" spans="2:12" ht="15.75" thickBot="1" x14ac:dyDescent="0.3">
      <c r="B791" s="1" t="str">
        <f t="shared" si="457"/>
        <v>a</v>
      </c>
      <c r="C791" s="11" t="s">
        <v>103</v>
      </c>
      <c r="D791" s="10" t="s">
        <v>12</v>
      </c>
      <c r="E791" s="9">
        <v>9972518</v>
      </c>
      <c r="F791" s="9">
        <v>11764000</v>
      </c>
      <c r="G791" s="9">
        <v>11764000</v>
      </c>
      <c r="H791" s="9"/>
      <c r="I791" s="9">
        <v>12637000</v>
      </c>
      <c r="J791" s="9">
        <v>12637000</v>
      </c>
      <c r="K791" s="39">
        <f t="shared" si="438"/>
        <v>0</v>
      </c>
    </row>
    <row r="792" spans="2:12" ht="15.75" hidden="1" thickBot="1" x14ac:dyDescent="0.3">
      <c r="B792" s="1" t="str">
        <f t="shared" si="457"/>
        <v>b</v>
      </c>
      <c r="C792" s="11" t="s">
        <v>103</v>
      </c>
      <c r="D792" s="10" t="s">
        <v>11</v>
      </c>
      <c r="E792" s="9">
        <v>0</v>
      </c>
      <c r="F792" s="9">
        <v>0</v>
      </c>
      <c r="G792" s="9">
        <v>0</v>
      </c>
      <c r="H792" s="9"/>
      <c r="I792" s="9"/>
      <c r="J792" s="9"/>
      <c r="K792" s="9">
        <f t="shared" si="438"/>
        <v>0</v>
      </c>
      <c r="L792" s="38"/>
    </row>
    <row r="793" spans="2:12" ht="15.75" hidden="1" thickBot="1" x14ac:dyDescent="0.3">
      <c r="B793" s="1" t="str">
        <f t="shared" si="457"/>
        <v>b</v>
      </c>
      <c r="C793" s="8" t="s">
        <v>103</v>
      </c>
      <c r="D793" s="7" t="s">
        <v>10</v>
      </c>
      <c r="E793" s="6">
        <v>0</v>
      </c>
      <c r="F793" s="6">
        <v>0</v>
      </c>
      <c r="G793" s="6">
        <v>0</v>
      </c>
      <c r="H793" s="6">
        <v>0</v>
      </c>
      <c r="I793" s="6">
        <v>0</v>
      </c>
      <c r="J793" s="6">
        <v>0</v>
      </c>
      <c r="K793" s="6">
        <f t="shared" si="438"/>
        <v>0</v>
      </c>
      <c r="L793" s="38"/>
    </row>
    <row r="794" spans="2:12" ht="15.75" hidden="1" thickBot="1" x14ac:dyDescent="0.3">
      <c r="B794" s="1" t="str">
        <f t="shared" si="457"/>
        <v>b</v>
      </c>
      <c r="C794" s="8" t="s">
        <v>103</v>
      </c>
      <c r="D794" s="7" t="s">
        <v>9</v>
      </c>
      <c r="E794" s="6">
        <v>0</v>
      </c>
      <c r="F794" s="6">
        <v>0</v>
      </c>
      <c r="G794" s="6">
        <v>0</v>
      </c>
      <c r="H794" s="6">
        <v>0</v>
      </c>
      <c r="I794" s="6">
        <v>0</v>
      </c>
      <c r="J794" s="6">
        <v>0</v>
      </c>
      <c r="K794" s="6">
        <f t="shared" si="438"/>
        <v>0</v>
      </c>
      <c r="L794" s="38"/>
    </row>
    <row r="795" spans="2:12" ht="15.75" hidden="1" thickBot="1" x14ac:dyDescent="0.3">
      <c r="B795" s="1" t="str">
        <f t="shared" si="457"/>
        <v>b</v>
      </c>
      <c r="C795" s="5" t="s">
        <v>103</v>
      </c>
      <c r="D795" s="4" t="s">
        <v>8</v>
      </c>
      <c r="E795" s="3">
        <v>0</v>
      </c>
      <c r="F795" s="3">
        <v>0</v>
      </c>
      <c r="G795" s="3">
        <v>0</v>
      </c>
      <c r="H795" s="3">
        <v>0</v>
      </c>
      <c r="I795" s="3">
        <v>0</v>
      </c>
      <c r="J795" s="3">
        <v>0</v>
      </c>
      <c r="K795" s="3">
        <f t="shared" si="438"/>
        <v>0</v>
      </c>
      <c r="L795" s="38"/>
    </row>
    <row r="796" spans="2:12" ht="91.5" thickTop="1" thickBot="1" x14ac:dyDescent="0.3">
      <c r="B796" s="1" t="str">
        <f t="shared" si="457"/>
        <v>a</v>
      </c>
      <c r="C796" s="14" t="s">
        <v>168</v>
      </c>
      <c r="D796" s="2" t="s">
        <v>169</v>
      </c>
      <c r="E796" s="16">
        <f t="shared" ref="E796:F796" si="463">E799+E807+E808+E809</f>
        <v>879663.34</v>
      </c>
      <c r="F796" s="16">
        <f t="shared" si="463"/>
        <v>1240000</v>
      </c>
      <c r="G796" s="16">
        <f t="shared" ref="G796:J796" si="464">G799+G807+G808+G809</f>
        <v>1240000</v>
      </c>
      <c r="H796" s="16">
        <f t="shared" si="464"/>
        <v>0</v>
      </c>
      <c r="I796" s="16">
        <f t="shared" si="464"/>
        <v>1366000</v>
      </c>
      <c r="J796" s="16">
        <f t="shared" si="464"/>
        <v>1366000</v>
      </c>
      <c r="K796" s="16">
        <f t="shared" si="438"/>
        <v>0</v>
      </c>
    </row>
    <row r="797" spans="2:12" ht="30.75" thickTop="1" x14ac:dyDescent="0.25">
      <c r="B797" s="1" t="str">
        <f t="shared" si="457"/>
        <v>a</v>
      </c>
      <c r="C797" s="28"/>
      <c r="D797" s="29" t="s">
        <v>20</v>
      </c>
      <c r="E797" s="31"/>
      <c r="F797" s="31"/>
      <c r="G797" s="31"/>
      <c r="H797" s="31"/>
      <c r="I797" s="31">
        <v>34</v>
      </c>
      <c r="J797" s="31">
        <v>34</v>
      </c>
      <c r="K797" s="31">
        <f t="shared" si="438"/>
        <v>0</v>
      </c>
    </row>
    <row r="798" spans="2:12" hidden="1" x14ac:dyDescent="0.25">
      <c r="B798" s="1" t="str">
        <f t="shared" si="457"/>
        <v>b</v>
      </c>
      <c r="C798" s="28"/>
      <c r="D798" s="29" t="s">
        <v>19</v>
      </c>
      <c r="E798" s="31"/>
      <c r="F798" s="31"/>
      <c r="G798" s="31"/>
      <c r="H798" s="31"/>
      <c r="I798" s="31"/>
      <c r="J798" s="31"/>
      <c r="K798" s="31">
        <f t="shared" si="438"/>
        <v>0</v>
      </c>
      <c r="L798" s="38"/>
    </row>
    <row r="799" spans="2:12" x14ac:dyDescent="0.25">
      <c r="B799" s="1" t="str">
        <f t="shared" si="457"/>
        <v>a</v>
      </c>
      <c r="C799" s="8" t="s">
        <v>103</v>
      </c>
      <c r="D799" s="7" t="s">
        <v>18</v>
      </c>
      <c r="E799" s="6">
        <f t="shared" ref="E799:F799" si="465">SUM(E800:E806)</f>
        <v>879663.34</v>
      </c>
      <c r="F799" s="6">
        <f t="shared" si="465"/>
        <v>1240000</v>
      </c>
      <c r="G799" s="6">
        <f t="shared" ref="G799" si="466">SUM(G800:G806)</f>
        <v>1240000</v>
      </c>
      <c r="H799" s="6">
        <f t="shared" ref="H799" si="467">SUM(H800:H806)</f>
        <v>0</v>
      </c>
      <c r="I799" s="6">
        <f t="shared" ref="I799" si="468">SUM(I800:I806)</f>
        <v>1366000</v>
      </c>
      <c r="J799" s="6">
        <f t="shared" ref="J799" si="469">SUM(J800:J806)</f>
        <v>1366000</v>
      </c>
      <c r="K799" s="6">
        <f t="shared" si="438"/>
        <v>0</v>
      </c>
    </row>
    <row r="800" spans="2:12" hidden="1" x14ac:dyDescent="0.25">
      <c r="B800" s="1" t="str">
        <f t="shared" si="457"/>
        <v>b</v>
      </c>
      <c r="C800" s="11" t="s">
        <v>103</v>
      </c>
      <c r="D800" s="10" t="s">
        <v>17</v>
      </c>
      <c r="E800" s="9">
        <v>0</v>
      </c>
      <c r="F800" s="9">
        <v>0</v>
      </c>
      <c r="G800" s="9">
        <v>0</v>
      </c>
      <c r="H800" s="9"/>
      <c r="I800" s="9"/>
      <c r="J800" s="9"/>
      <c r="K800" s="9">
        <f t="shared" si="438"/>
        <v>0</v>
      </c>
      <c r="L800" s="38"/>
    </row>
    <row r="801" spans="2:12" ht="15.75" thickBot="1" x14ac:dyDescent="0.3">
      <c r="B801" s="1" t="str">
        <f t="shared" si="457"/>
        <v>a</v>
      </c>
      <c r="C801" s="11" t="s">
        <v>103</v>
      </c>
      <c r="D801" s="23" t="s">
        <v>156</v>
      </c>
      <c r="E801" s="9">
        <v>879663.34</v>
      </c>
      <c r="F801" s="9">
        <v>1240000</v>
      </c>
      <c r="G801" s="9">
        <v>1240000</v>
      </c>
      <c r="H801" s="9"/>
      <c r="I801" s="9">
        <v>1366000</v>
      </c>
      <c r="J801" s="9">
        <v>1366000</v>
      </c>
      <c r="K801" s="39">
        <f t="shared" si="438"/>
        <v>0</v>
      </c>
    </row>
    <row r="802" spans="2:12" ht="15.75" hidden="1" thickBot="1" x14ac:dyDescent="0.3">
      <c r="B802" s="1" t="str">
        <f t="shared" si="457"/>
        <v>b</v>
      </c>
      <c r="C802" s="11" t="s">
        <v>103</v>
      </c>
      <c r="D802" s="10" t="s">
        <v>15</v>
      </c>
      <c r="E802" s="9">
        <v>0</v>
      </c>
      <c r="F802" s="9">
        <v>0</v>
      </c>
      <c r="G802" s="9">
        <v>0</v>
      </c>
      <c r="H802" s="9"/>
      <c r="I802" s="9"/>
      <c r="J802" s="9"/>
      <c r="K802" s="9">
        <f t="shared" si="438"/>
        <v>0</v>
      </c>
      <c r="L802" s="38"/>
    </row>
    <row r="803" spans="2:12" ht="15.75" hidden="1" thickBot="1" x14ac:dyDescent="0.3">
      <c r="B803" s="1" t="str">
        <f t="shared" si="457"/>
        <v>b</v>
      </c>
      <c r="C803" s="11" t="s">
        <v>103</v>
      </c>
      <c r="D803" s="10" t="s">
        <v>14</v>
      </c>
      <c r="E803" s="9">
        <v>0</v>
      </c>
      <c r="F803" s="9">
        <v>0</v>
      </c>
      <c r="G803" s="9">
        <v>0</v>
      </c>
      <c r="H803" s="9"/>
      <c r="I803" s="9"/>
      <c r="J803" s="9"/>
      <c r="K803" s="9">
        <f t="shared" si="438"/>
        <v>0</v>
      </c>
      <c r="L803" s="38"/>
    </row>
    <row r="804" spans="2:12" ht="15.75" hidden="1" thickBot="1" x14ac:dyDescent="0.3">
      <c r="B804" s="1" t="str">
        <f t="shared" si="457"/>
        <v>b</v>
      </c>
      <c r="C804" s="11" t="s">
        <v>103</v>
      </c>
      <c r="D804" s="10" t="s">
        <v>13</v>
      </c>
      <c r="E804" s="9">
        <v>0</v>
      </c>
      <c r="F804" s="9">
        <v>0</v>
      </c>
      <c r="G804" s="9">
        <v>0</v>
      </c>
      <c r="H804" s="9"/>
      <c r="I804" s="9"/>
      <c r="J804" s="9"/>
      <c r="K804" s="9">
        <f t="shared" si="438"/>
        <v>0</v>
      </c>
      <c r="L804" s="38"/>
    </row>
    <row r="805" spans="2:12" ht="15.75" hidden="1" thickBot="1" x14ac:dyDescent="0.3">
      <c r="B805" s="1" t="str">
        <f t="shared" si="457"/>
        <v>b</v>
      </c>
      <c r="C805" s="11" t="s">
        <v>103</v>
      </c>
      <c r="D805" s="10" t="s">
        <v>12</v>
      </c>
      <c r="E805" s="9">
        <v>0</v>
      </c>
      <c r="F805" s="9">
        <v>0</v>
      </c>
      <c r="G805" s="9">
        <v>0</v>
      </c>
      <c r="H805" s="9"/>
      <c r="I805" s="9"/>
      <c r="J805" s="9"/>
      <c r="K805" s="9">
        <f t="shared" si="438"/>
        <v>0</v>
      </c>
      <c r="L805" s="38"/>
    </row>
    <row r="806" spans="2:12" ht="15.75" hidden="1" thickBot="1" x14ac:dyDescent="0.3">
      <c r="B806" s="1" t="str">
        <f t="shared" si="457"/>
        <v>b</v>
      </c>
      <c r="C806" s="11" t="s">
        <v>103</v>
      </c>
      <c r="D806" s="10" t="s">
        <v>11</v>
      </c>
      <c r="E806" s="9">
        <v>0</v>
      </c>
      <c r="F806" s="9">
        <v>0</v>
      </c>
      <c r="G806" s="9">
        <v>0</v>
      </c>
      <c r="H806" s="9"/>
      <c r="I806" s="9"/>
      <c r="J806" s="9"/>
      <c r="K806" s="9">
        <f t="shared" si="438"/>
        <v>0</v>
      </c>
      <c r="L806" s="38"/>
    </row>
    <row r="807" spans="2:12" ht="15.75" hidden="1" thickBot="1" x14ac:dyDescent="0.3">
      <c r="B807" s="1" t="str">
        <f t="shared" si="457"/>
        <v>b</v>
      </c>
      <c r="C807" s="8" t="s">
        <v>103</v>
      </c>
      <c r="D807" s="7" t="s">
        <v>10</v>
      </c>
      <c r="E807" s="6">
        <v>0</v>
      </c>
      <c r="F807" s="6">
        <v>0</v>
      </c>
      <c r="G807" s="6">
        <v>0</v>
      </c>
      <c r="H807" s="6">
        <v>0</v>
      </c>
      <c r="I807" s="6">
        <v>0</v>
      </c>
      <c r="J807" s="6">
        <v>0</v>
      </c>
      <c r="K807" s="6">
        <f t="shared" si="438"/>
        <v>0</v>
      </c>
      <c r="L807" s="38"/>
    </row>
    <row r="808" spans="2:12" ht="15.75" hidden="1" thickBot="1" x14ac:dyDescent="0.3">
      <c r="B808" s="1" t="str">
        <f t="shared" si="457"/>
        <v>b</v>
      </c>
      <c r="C808" s="8" t="s">
        <v>103</v>
      </c>
      <c r="D808" s="7" t="s">
        <v>9</v>
      </c>
      <c r="E808" s="6">
        <v>0</v>
      </c>
      <c r="F808" s="6">
        <v>0</v>
      </c>
      <c r="G808" s="6">
        <v>0</v>
      </c>
      <c r="H808" s="6">
        <v>0</v>
      </c>
      <c r="I808" s="6">
        <v>0</v>
      </c>
      <c r="J808" s="6">
        <v>0</v>
      </c>
      <c r="K808" s="6">
        <f t="shared" si="438"/>
        <v>0</v>
      </c>
      <c r="L808" s="38"/>
    </row>
    <row r="809" spans="2:12" ht="15.75" hidden="1" thickBot="1" x14ac:dyDescent="0.3">
      <c r="B809" s="1" t="str">
        <f t="shared" si="457"/>
        <v>b</v>
      </c>
      <c r="C809" s="5" t="s">
        <v>103</v>
      </c>
      <c r="D809" s="4" t="s">
        <v>8</v>
      </c>
      <c r="E809" s="3">
        <v>0</v>
      </c>
      <c r="F809" s="3">
        <v>0</v>
      </c>
      <c r="G809" s="3">
        <v>0</v>
      </c>
      <c r="H809" s="3">
        <v>0</v>
      </c>
      <c r="I809" s="3">
        <v>0</v>
      </c>
      <c r="J809" s="3">
        <v>0</v>
      </c>
      <c r="K809" s="3">
        <f t="shared" si="438"/>
        <v>0</v>
      </c>
      <c r="L809" s="38"/>
    </row>
    <row r="810" spans="2:12" ht="61.5" thickTop="1" thickBot="1" x14ac:dyDescent="0.3">
      <c r="B810" s="1" t="str">
        <f t="shared" si="457"/>
        <v>a</v>
      </c>
      <c r="C810" s="14" t="s">
        <v>170</v>
      </c>
      <c r="D810" s="20" t="s">
        <v>171</v>
      </c>
      <c r="E810" s="16">
        <f t="shared" ref="E810:F810" si="470">E813+E821+E822+E823</f>
        <v>701536.9</v>
      </c>
      <c r="F810" s="16">
        <f t="shared" si="470"/>
        <v>996000</v>
      </c>
      <c r="G810" s="16">
        <f t="shared" ref="G810:J810" si="471">G813+G821+G822+G823</f>
        <v>996000</v>
      </c>
      <c r="H810" s="16">
        <f t="shared" si="471"/>
        <v>0</v>
      </c>
      <c r="I810" s="16">
        <f t="shared" si="471"/>
        <v>1397000</v>
      </c>
      <c r="J810" s="16">
        <f t="shared" si="471"/>
        <v>1397000</v>
      </c>
      <c r="K810" s="16">
        <f t="shared" si="438"/>
        <v>0</v>
      </c>
    </row>
    <row r="811" spans="2:12" ht="30.75" hidden="1" thickTop="1" x14ac:dyDescent="0.25">
      <c r="B811" s="1" t="str">
        <f t="shared" ref="B811:B812" si="472">IF(OR(E811&lt;&gt;0,F811&lt;&gt;0,G811&lt;&gt;0,H811&lt;&gt;0,I811&lt;&gt;0,J811&lt;&gt;0,K811&lt;&gt;0),"a","b")</f>
        <v>b</v>
      </c>
      <c r="C811" s="28"/>
      <c r="D811" s="29" t="s">
        <v>20</v>
      </c>
      <c r="E811" s="31"/>
      <c r="F811" s="31"/>
      <c r="G811" s="31"/>
      <c r="H811" s="31"/>
      <c r="I811" s="31"/>
      <c r="J811" s="31"/>
      <c r="K811" s="31">
        <f t="shared" si="438"/>
        <v>0</v>
      </c>
      <c r="L811" s="38"/>
    </row>
    <row r="812" spans="2:12" ht="15.75" hidden="1" thickTop="1" x14ac:dyDescent="0.25">
      <c r="B812" s="1" t="str">
        <f t="shared" si="472"/>
        <v>b</v>
      </c>
      <c r="C812" s="28"/>
      <c r="D812" s="29" t="s">
        <v>19</v>
      </c>
      <c r="E812" s="31"/>
      <c r="F812" s="31"/>
      <c r="G812" s="31"/>
      <c r="H812" s="31"/>
      <c r="I812" s="31"/>
      <c r="J812" s="31"/>
      <c r="K812" s="31">
        <f t="shared" si="438"/>
        <v>0</v>
      </c>
      <c r="L812" s="38"/>
    </row>
    <row r="813" spans="2:12" ht="15.75" thickTop="1" x14ac:dyDescent="0.25">
      <c r="B813" s="1" t="str">
        <f t="shared" si="457"/>
        <v>a</v>
      </c>
      <c r="C813" s="8" t="s">
        <v>103</v>
      </c>
      <c r="D813" s="7" t="s">
        <v>18</v>
      </c>
      <c r="E813" s="6">
        <f t="shared" ref="E813:F813" si="473">SUM(E814:E820)</f>
        <v>701536.9</v>
      </c>
      <c r="F813" s="6">
        <f t="shared" si="473"/>
        <v>996000</v>
      </c>
      <c r="G813" s="6">
        <f t="shared" ref="G813" si="474">SUM(G814:G820)</f>
        <v>996000</v>
      </c>
      <c r="H813" s="6">
        <f t="shared" ref="H813" si="475">SUM(H814:H820)</f>
        <v>0</v>
      </c>
      <c r="I813" s="6">
        <f t="shared" ref="I813" si="476">SUM(I814:I820)</f>
        <v>1397000</v>
      </c>
      <c r="J813" s="6">
        <f t="shared" ref="J813" si="477">SUM(J814:J820)</f>
        <v>1397000</v>
      </c>
      <c r="K813" s="6">
        <f t="shared" si="438"/>
        <v>0</v>
      </c>
    </row>
    <row r="814" spans="2:12" hidden="1" x14ac:dyDescent="0.25">
      <c r="B814" s="1" t="str">
        <f t="shared" si="457"/>
        <v>b</v>
      </c>
      <c r="C814" s="11" t="s">
        <v>103</v>
      </c>
      <c r="D814" s="10" t="s">
        <v>17</v>
      </c>
      <c r="E814" s="9">
        <v>0</v>
      </c>
      <c r="F814" s="9">
        <v>0</v>
      </c>
      <c r="G814" s="9">
        <v>0</v>
      </c>
      <c r="H814" s="9"/>
      <c r="I814" s="9">
        <v>0</v>
      </c>
      <c r="J814" s="9"/>
      <c r="K814" s="9">
        <f t="shared" si="438"/>
        <v>0</v>
      </c>
      <c r="L814" s="38"/>
    </row>
    <row r="815" spans="2:12" x14ac:dyDescent="0.25">
      <c r="B815" s="1" t="str">
        <f t="shared" si="457"/>
        <v>a</v>
      </c>
      <c r="C815" s="11" t="s">
        <v>103</v>
      </c>
      <c r="D815" s="10" t="s">
        <v>16</v>
      </c>
      <c r="E815" s="9">
        <v>368835.9</v>
      </c>
      <c r="F815" s="9">
        <v>300000</v>
      </c>
      <c r="G815" s="9">
        <v>300000</v>
      </c>
      <c r="H815" s="9"/>
      <c r="I815" s="9">
        <v>450000</v>
      </c>
      <c r="J815" s="9">
        <v>450000</v>
      </c>
      <c r="K815" s="39">
        <f t="shared" si="438"/>
        <v>0</v>
      </c>
    </row>
    <row r="816" spans="2:12" hidden="1" x14ac:dyDescent="0.25">
      <c r="B816" s="1" t="str">
        <f t="shared" si="457"/>
        <v>b</v>
      </c>
      <c r="C816" s="11" t="s">
        <v>103</v>
      </c>
      <c r="D816" s="10" t="s">
        <v>15</v>
      </c>
      <c r="E816" s="9">
        <v>0</v>
      </c>
      <c r="F816" s="9">
        <v>0</v>
      </c>
      <c r="G816" s="9">
        <v>0</v>
      </c>
      <c r="H816" s="9"/>
      <c r="I816" s="9">
        <v>0</v>
      </c>
      <c r="J816" s="9"/>
      <c r="K816" s="9">
        <f t="shared" si="438"/>
        <v>0</v>
      </c>
      <c r="L816" s="38"/>
    </row>
    <row r="817" spans="1:12" hidden="1" x14ac:dyDescent="0.25">
      <c r="B817" s="1" t="str">
        <f t="shared" si="457"/>
        <v>b</v>
      </c>
      <c r="C817" s="11" t="s">
        <v>103</v>
      </c>
      <c r="D817" s="10" t="s">
        <v>14</v>
      </c>
      <c r="E817" s="9">
        <v>0</v>
      </c>
      <c r="F817" s="9">
        <v>0</v>
      </c>
      <c r="G817" s="9">
        <v>0</v>
      </c>
      <c r="H817" s="9"/>
      <c r="I817" s="9">
        <v>0</v>
      </c>
      <c r="J817" s="9"/>
      <c r="K817" s="9">
        <f t="shared" si="438"/>
        <v>0</v>
      </c>
      <c r="L817" s="38"/>
    </row>
    <row r="818" spans="1:12" hidden="1" x14ac:dyDescent="0.25">
      <c r="B818" s="1" t="str">
        <f t="shared" si="457"/>
        <v>b</v>
      </c>
      <c r="C818" s="11" t="s">
        <v>103</v>
      </c>
      <c r="D818" s="10" t="s">
        <v>13</v>
      </c>
      <c r="E818" s="9">
        <v>0</v>
      </c>
      <c r="F818" s="9">
        <v>0</v>
      </c>
      <c r="G818" s="9">
        <v>0</v>
      </c>
      <c r="H818" s="9"/>
      <c r="I818" s="9">
        <v>0</v>
      </c>
      <c r="J818" s="9"/>
      <c r="K818" s="9">
        <f t="shared" si="438"/>
        <v>0</v>
      </c>
      <c r="L818" s="38"/>
    </row>
    <row r="819" spans="1:12" ht="15.75" thickBot="1" x14ac:dyDescent="0.3">
      <c r="B819" s="1" t="str">
        <f t="shared" si="457"/>
        <v>a</v>
      </c>
      <c r="C819" s="11" t="s">
        <v>103</v>
      </c>
      <c r="D819" s="10" t="s">
        <v>12</v>
      </c>
      <c r="E819" s="9">
        <v>332701</v>
      </c>
      <c r="F819" s="9">
        <v>696000</v>
      </c>
      <c r="G819" s="9">
        <v>696000</v>
      </c>
      <c r="H819" s="9"/>
      <c r="I819" s="9">
        <v>947000</v>
      </c>
      <c r="J819" s="9">
        <v>947000</v>
      </c>
      <c r="K819" s="39">
        <f t="shared" si="438"/>
        <v>0</v>
      </c>
    </row>
    <row r="820" spans="1:12" ht="15.75" hidden="1" thickBot="1" x14ac:dyDescent="0.3">
      <c r="B820" s="1" t="str">
        <f t="shared" si="457"/>
        <v>b</v>
      </c>
      <c r="C820" s="11" t="s">
        <v>103</v>
      </c>
      <c r="D820" s="10" t="s">
        <v>11</v>
      </c>
      <c r="E820" s="9">
        <v>0</v>
      </c>
      <c r="F820" s="9">
        <v>0</v>
      </c>
      <c r="G820" s="9">
        <v>0</v>
      </c>
      <c r="H820" s="9"/>
      <c r="I820" s="9">
        <v>0</v>
      </c>
      <c r="J820" s="9"/>
      <c r="K820" s="9">
        <f t="shared" si="438"/>
        <v>0</v>
      </c>
      <c r="L820" s="38"/>
    </row>
    <row r="821" spans="1:12" ht="15.75" hidden="1" thickBot="1" x14ac:dyDescent="0.3">
      <c r="B821" s="1" t="str">
        <f t="shared" si="457"/>
        <v>b</v>
      </c>
      <c r="C821" s="8" t="s">
        <v>103</v>
      </c>
      <c r="D821" s="7" t="s">
        <v>10</v>
      </c>
      <c r="E821" s="6">
        <v>0</v>
      </c>
      <c r="F821" s="6">
        <v>0</v>
      </c>
      <c r="G821" s="6">
        <v>0</v>
      </c>
      <c r="H821" s="6">
        <v>0</v>
      </c>
      <c r="I821" s="6">
        <v>0</v>
      </c>
      <c r="J821" s="6">
        <v>0</v>
      </c>
      <c r="K821" s="6">
        <f t="shared" si="438"/>
        <v>0</v>
      </c>
      <c r="L821" s="38"/>
    </row>
    <row r="822" spans="1:12" ht="15.75" hidden="1" thickBot="1" x14ac:dyDescent="0.3">
      <c r="B822" s="1" t="str">
        <f t="shared" si="457"/>
        <v>b</v>
      </c>
      <c r="C822" s="8" t="s">
        <v>103</v>
      </c>
      <c r="D822" s="7" t="s">
        <v>9</v>
      </c>
      <c r="E822" s="6">
        <v>0</v>
      </c>
      <c r="F822" s="6">
        <v>0</v>
      </c>
      <c r="G822" s="6">
        <v>0</v>
      </c>
      <c r="H822" s="6">
        <v>0</v>
      </c>
      <c r="I822" s="6">
        <v>0</v>
      </c>
      <c r="J822" s="6">
        <v>0</v>
      </c>
      <c r="K822" s="6">
        <f t="shared" si="438"/>
        <v>0</v>
      </c>
      <c r="L822" s="38"/>
    </row>
    <row r="823" spans="1:12" ht="15.75" hidden="1" thickBot="1" x14ac:dyDescent="0.3">
      <c r="B823" s="1" t="str">
        <f t="shared" si="457"/>
        <v>b</v>
      </c>
      <c r="C823" s="5" t="s">
        <v>103</v>
      </c>
      <c r="D823" s="4" t="s">
        <v>8</v>
      </c>
      <c r="E823" s="3">
        <v>0</v>
      </c>
      <c r="F823" s="3">
        <v>0</v>
      </c>
      <c r="G823" s="3">
        <v>0</v>
      </c>
      <c r="H823" s="3">
        <v>0</v>
      </c>
      <c r="I823" s="3">
        <v>0</v>
      </c>
      <c r="J823" s="3">
        <v>0</v>
      </c>
      <c r="K823" s="3">
        <f t="shared" si="438"/>
        <v>0</v>
      </c>
      <c r="L823" s="38"/>
    </row>
    <row r="824" spans="1:12" ht="166.5" thickTop="1" thickBot="1" x14ac:dyDescent="0.3">
      <c r="A824" s="1" t="s">
        <v>200</v>
      </c>
      <c r="B824" s="1" t="str">
        <f t="shared" si="457"/>
        <v>a</v>
      </c>
      <c r="C824" s="14" t="s">
        <v>55</v>
      </c>
      <c r="D824" s="2" t="s">
        <v>172</v>
      </c>
      <c r="E824" s="16">
        <f>E838+E852+E866</f>
        <v>5780955.6699999999</v>
      </c>
      <c r="F824" s="16">
        <f>F838+F852+F866</f>
        <v>8424000</v>
      </c>
      <c r="G824" s="16">
        <f t="shared" ref="G824:J824" si="478">G838+G852+G866</f>
        <v>8424000</v>
      </c>
      <c r="H824" s="16">
        <f t="shared" si="478"/>
        <v>0</v>
      </c>
      <c r="I824" s="16">
        <f t="shared" si="478"/>
        <v>8600000</v>
      </c>
      <c r="J824" s="16">
        <f t="shared" si="478"/>
        <v>8600000</v>
      </c>
      <c r="K824" s="42">
        <f t="shared" si="438"/>
        <v>0</v>
      </c>
      <c r="L824" s="1" t="s">
        <v>237</v>
      </c>
    </row>
    <row r="825" spans="1:12" ht="30.75" hidden="1" thickTop="1" x14ac:dyDescent="0.25">
      <c r="B825" s="1" t="str">
        <f t="shared" si="457"/>
        <v>b</v>
      </c>
      <c r="C825" s="28"/>
      <c r="D825" s="29" t="s">
        <v>20</v>
      </c>
      <c r="E825" s="31">
        <f t="shared" ref="E825:F837" si="479">E839+E853+E867</f>
        <v>0</v>
      </c>
      <c r="F825" s="31">
        <f t="shared" si="479"/>
        <v>0</v>
      </c>
      <c r="G825" s="31">
        <f t="shared" ref="G825:J825" si="480">G839+G853+G867</f>
        <v>0</v>
      </c>
      <c r="H825" s="31">
        <f t="shared" si="480"/>
        <v>0</v>
      </c>
      <c r="I825" s="31">
        <f t="shared" si="480"/>
        <v>0</v>
      </c>
      <c r="J825" s="31">
        <f t="shared" si="480"/>
        <v>0</v>
      </c>
      <c r="K825" s="31">
        <f t="shared" ref="K825:K888" si="481">J825-I825</f>
        <v>0</v>
      </c>
      <c r="L825" s="38"/>
    </row>
    <row r="826" spans="1:12" ht="15.75" hidden="1" thickTop="1" x14ac:dyDescent="0.25">
      <c r="B826" s="1" t="str">
        <f t="shared" si="457"/>
        <v>b</v>
      </c>
      <c r="C826" s="28"/>
      <c r="D826" s="29" t="s">
        <v>19</v>
      </c>
      <c r="E826" s="31">
        <f t="shared" si="479"/>
        <v>0</v>
      </c>
      <c r="F826" s="31">
        <f t="shared" si="479"/>
        <v>0</v>
      </c>
      <c r="G826" s="31">
        <f t="shared" ref="G826:J826" si="482">G840+G854+G868</f>
        <v>0</v>
      </c>
      <c r="H826" s="31">
        <f t="shared" si="482"/>
        <v>0</v>
      </c>
      <c r="I826" s="31">
        <f t="shared" si="482"/>
        <v>0</v>
      </c>
      <c r="J826" s="31">
        <f t="shared" si="482"/>
        <v>0</v>
      </c>
      <c r="K826" s="31">
        <f t="shared" si="481"/>
        <v>0</v>
      </c>
      <c r="L826" s="38"/>
    </row>
    <row r="827" spans="1:12" ht="15.75" thickTop="1" x14ac:dyDescent="0.25">
      <c r="B827" s="1" t="str">
        <f t="shared" si="457"/>
        <v>a</v>
      </c>
      <c r="C827" s="8" t="s">
        <v>103</v>
      </c>
      <c r="D827" s="7" t="s">
        <v>18</v>
      </c>
      <c r="E827" s="6">
        <f t="shared" si="479"/>
        <v>5780955.6699999999</v>
      </c>
      <c r="F827" s="6">
        <f t="shared" si="479"/>
        <v>8424000</v>
      </c>
      <c r="G827" s="6">
        <f t="shared" ref="G827:J827" si="483">G841+G855+G869</f>
        <v>8424000</v>
      </c>
      <c r="H827" s="6">
        <f t="shared" si="483"/>
        <v>0</v>
      </c>
      <c r="I827" s="6">
        <f t="shared" si="483"/>
        <v>8600000</v>
      </c>
      <c r="J827" s="6">
        <f t="shared" si="483"/>
        <v>8600000</v>
      </c>
      <c r="K827" s="6">
        <f t="shared" si="481"/>
        <v>0</v>
      </c>
    </row>
    <row r="828" spans="1:12" x14ac:dyDescent="0.25">
      <c r="B828" s="1" t="str">
        <f t="shared" si="457"/>
        <v>a</v>
      </c>
      <c r="C828" s="11" t="s">
        <v>103</v>
      </c>
      <c r="D828" s="10" t="s">
        <v>17</v>
      </c>
      <c r="E828" s="9">
        <f t="shared" si="479"/>
        <v>1158171.1000000001</v>
      </c>
      <c r="F828" s="9">
        <f t="shared" si="479"/>
        <v>0</v>
      </c>
      <c r="G828" s="9">
        <f t="shared" ref="G828:J828" si="484">G842+G856+G870</f>
        <v>0</v>
      </c>
      <c r="H828" s="9">
        <f t="shared" si="484"/>
        <v>0</v>
      </c>
      <c r="I828" s="9">
        <f t="shared" si="484"/>
        <v>0</v>
      </c>
      <c r="J828" s="9">
        <f t="shared" si="484"/>
        <v>0</v>
      </c>
      <c r="K828" s="9">
        <f t="shared" si="481"/>
        <v>0</v>
      </c>
    </row>
    <row r="829" spans="1:12" x14ac:dyDescent="0.25">
      <c r="B829" s="1" t="str">
        <f t="shared" si="457"/>
        <v>a</v>
      </c>
      <c r="C829" s="11" t="s">
        <v>103</v>
      </c>
      <c r="D829" s="10" t="s">
        <v>16</v>
      </c>
      <c r="E829" s="9">
        <f t="shared" si="479"/>
        <v>438577.71</v>
      </c>
      <c r="F829" s="9">
        <f t="shared" si="479"/>
        <v>3530000</v>
      </c>
      <c r="G829" s="9">
        <f t="shared" ref="G829:J829" si="485">G843+G857+G871</f>
        <v>3530000</v>
      </c>
      <c r="H829" s="9">
        <f t="shared" si="485"/>
        <v>0</v>
      </c>
      <c r="I829" s="9">
        <f t="shared" si="485"/>
        <v>3200000</v>
      </c>
      <c r="J829" s="9">
        <f t="shared" si="485"/>
        <v>3200000</v>
      </c>
      <c r="K829" s="9">
        <f t="shared" si="481"/>
        <v>0</v>
      </c>
    </row>
    <row r="830" spans="1:12" hidden="1" x14ac:dyDescent="0.25">
      <c r="B830" s="1" t="str">
        <f t="shared" si="457"/>
        <v>b</v>
      </c>
      <c r="C830" s="11" t="s">
        <v>103</v>
      </c>
      <c r="D830" s="10" t="s">
        <v>15</v>
      </c>
      <c r="E830" s="9">
        <f t="shared" si="479"/>
        <v>0</v>
      </c>
      <c r="F830" s="9">
        <f t="shared" si="479"/>
        <v>0</v>
      </c>
      <c r="G830" s="9">
        <f t="shared" ref="G830:J830" si="486">G844+G858+G872</f>
        <v>0</v>
      </c>
      <c r="H830" s="9">
        <f t="shared" si="486"/>
        <v>0</v>
      </c>
      <c r="I830" s="9">
        <f t="shared" si="486"/>
        <v>0</v>
      </c>
      <c r="J830" s="9">
        <f t="shared" si="486"/>
        <v>0</v>
      </c>
      <c r="K830" s="9">
        <f t="shared" si="481"/>
        <v>0</v>
      </c>
      <c r="L830" s="38"/>
    </row>
    <row r="831" spans="1:12" hidden="1" x14ac:dyDescent="0.25">
      <c r="B831" s="1" t="str">
        <f t="shared" si="457"/>
        <v>b</v>
      </c>
      <c r="C831" s="11" t="s">
        <v>103</v>
      </c>
      <c r="D831" s="10" t="s">
        <v>14</v>
      </c>
      <c r="E831" s="9">
        <f t="shared" si="479"/>
        <v>0</v>
      </c>
      <c r="F831" s="9">
        <f t="shared" si="479"/>
        <v>0</v>
      </c>
      <c r="G831" s="9">
        <f t="shared" ref="G831:J831" si="487">G845+G859+G873</f>
        <v>0</v>
      </c>
      <c r="H831" s="9">
        <f t="shared" si="487"/>
        <v>0</v>
      </c>
      <c r="I831" s="9">
        <f t="shared" si="487"/>
        <v>0</v>
      </c>
      <c r="J831" s="9">
        <f t="shared" si="487"/>
        <v>0</v>
      </c>
      <c r="K831" s="9">
        <f t="shared" si="481"/>
        <v>0</v>
      </c>
      <c r="L831" s="38"/>
    </row>
    <row r="832" spans="1:12" hidden="1" x14ac:dyDescent="0.25">
      <c r="B832" s="1" t="str">
        <f t="shared" si="457"/>
        <v>b</v>
      </c>
      <c r="C832" s="11" t="s">
        <v>103</v>
      </c>
      <c r="D832" s="10" t="s">
        <v>13</v>
      </c>
      <c r="E832" s="9">
        <f t="shared" si="479"/>
        <v>0</v>
      </c>
      <c r="F832" s="9">
        <f t="shared" si="479"/>
        <v>0</v>
      </c>
      <c r="G832" s="9">
        <f t="shared" ref="G832:J832" si="488">G846+G860+G874</f>
        <v>0</v>
      </c>
      <c r="H832" s="9">
        <f t="shared" si="488"/>
        <v>0</v>
      </c>
      <c r="I832" s="9">
        <f t="shared" si="488"/>
        <v>0</v>
      </c>
      <c r="J832" s="9">
        <f t="shared" si="488"/>
        <v>0</v>
      </c>
      <c r="K832" s="9">
        <f t="shared" si="481"/>
        <v>0</v>
      </c>
      <c r="L832" s="38"/>
    </row>
    <row r="833" spans="2:12" ht="15.75" thickBot="1" x14ac:dyDescent="0.3">
      <c r="B833" s="1" t="str">
        <f t="shared" si="457"/>
        <v>a</v>
      </c>
      <c r="C833" s="11" t="s">
        <v>103</v>
      </c>
      <c r="D833" s="10" t="s">
        <v>12</v>
      </c>
      <c r="E833" s="9">
        <f t="shared" si="479"/>
        <v>4184206.8599999994</v>
      </c>
      <c r="F833" s="9">
        <f t="shared" si="479"/>
        <v>4894000</v>
      </c>
      <c r="G833" s="9">
        <f t="shared" ref="G833:J833" si="489">G847+G861+G875</f>
        <v>4894000</v>
      </c>
      <c r="H833" s="9">
        <f t="shared" si="489"/>
        <v>0</v>
      </c>
      <c r="I833" s="9">
        <f t="shared" si="489"/>
        <v>5400000</v>
      </c>
      <c r="J833" s="9">
        <f t="shared" si="489"/>
        <v>5400000</v>
      </c>
      <c r="K833" s="9">
        <f t="shared" si="481"/>
        <v>0</v>
      </c>
    </row>
    <row r="834" spans="2:12" ht="15.75" hidden="1" thickBot="1" x14ac:dyDescent="0.3">
      <c r="B834" s="1" t="str">
        <f t="shared" si="457"/>
        <v>b</v>
      </c>
      <c r="C834" s="11" t="s">
        <v>103</v>
      </c>
      <c r="D834" s="10" t="s">
        <v>11</v>
      </c>
      <c r="E834" s="9">
        <f t="shared" si="479"/>
        <v>0</v>
      </c>
      <c r="F834" s="9">
        <f t="shared" si="479"/>
        <v>0</v>
      </c>
      <c r="G834" s="9">
        <f t="shared" ref="G834:J834" si="490">G848+G862+G876</f>
        <v>0</v>
      </c>
      <c r="H834" s="9">
        <f t="shared" si="490"/>
        <v>0</v>
      </c>
      <c r="I834" s="9">
        <f t="shared" si="490"/>
        <v>0</v>
      </c>
      <c r="J834" s="9">
        <f t="shared" si="490"/>
        <v>0</v>
      </c>
      <c r="K834" s="9">
        <f t="shared" si="481"/>
        <v>0</v>
      </c>
      <c r="L834" s="38"/>
    </row>
    <row r="835" spans="2:12" ht="15.75" hidden="1" thickBot="1" x14ac:dyDescent="0.3">
      <c r="B835" s="1" t="str">
        <f t="shared" si="457"/>
        <v>b</v>
      </c>
      <c r="C835" s="8" t="s">
        <v>103</v>
      </c>
      <c r="D835" s="7" t="s">
        <v>10</v>
      </c>
      <c r="E835" s="6">
        <f t="shared" si="479"/>
        <v>0</v>
      </c>
      <c r="F835" s="6">
        <f t="shared" si="479"/>
        <v>0</v>
      </c>
      <c r="G835" s="6">
        <f t="shared" ref="G835:J835" si="491">G849+G863+G877</f>
        <v>0</v>
      </c>
      <c r="H835" s="6">
        <f t="shared" si="491"/>
        <v>0</v>
      </c>
      <c r="I835" s="6">
        <f t="shared" si="491"/>
        <v>0</v>
      </c>
      <c r="J835" s="6">
        <f t="shared" si="491"/>
        <v>0</v>
      </c>
      <c r="K835" s="6">
        <f t="shared" si="481"/>
        <v>0</v>
      </c>
      <c r="L835" s="38"/>
    </row>
    <row r="836" spans="2:12" ht="15.75" hidden="1" thickBot="1" x14ac:dyDescent="0.3">
      <c r="B836" s="1" t="str">
        <f t="shared" si="457"/>
        <v>b</v>
      </c>
      <c r="C836" s="8" t="s">
        <v>103</v>
      </c>
      <c r="D836" s="7" t="s">
        <v>9</v>
      </c>
      <c r="E836" s="6">
        <f t="shared" si="479"/>
        <v>0</v>
      </c>
      <c r="F836" s="6">
        <f t="shared" si="479"/>
        <v>0</v>
      </c>
      <c r="G836" s="6">
        <f t="shared" ref="G836:J836" si="492">G850+G864+G878</f>
        <v>0</v>
      </c>
      <c r="H836" s="6">
        <f t="shared" si="492"/>
        <v>0</v>
      </c>
      <c r="I836" s="6">
        <f t="shared" si="492"/>
        <v>0</v>
      </c>
      <c r="J836" s="6">
        <f t="shared" si="492"/>
        <v>0</v>
      </c>
      <c r="K836" s="6">
        <f t="shared" si="481"/>
        <v>0</v>
      </c>
      <c r="L836" s="38"/>
    </row>
    <row r="837" spans="2:12" ht="15.75" hidden="1" thickBot="1" x14ac:dyDescent="0.3">
      <c r="B837" s="1" t="str">
        <f t="shared" si="457"/>
        <v>b</v>
      </c>
      <c r="C837" s="5" t="s">
        <v>103</v>
      </c>
      <c r="D837" s="4" t="s">
        <v>8</v>
      </c>
      <c r="E837" s="3">
        <f t="shared" si="479"/>
        <v>0</v>
      </c>
      <c r="F837" s="3">
        <f t="shared" si="479"/>
        <v>0</v>
      </c>
      <c r="G837" s="3">
        <f t="shared" ref="G837:J837" si="493">G851+G865+G879</f>
        <v>0</v>
      </c>
      <c r="H837" s="3">
        <f t="shared" si="493"/>
        <v>0</v>
      </c>
      <c r="I837" s="3">
        <f t="shared" si="493"/>
        <v>0</v>
      </c>
      <c r="J837" s="3">
        <f t="shared" si="493"/>
        <v>0</v>
      </c>
      <c r="K837" s="3">
        <f t="shared" si="481"/>
        <v>0</v>
      </c>
      <c r="L837" s="38"/>
    </row>
    <row r="838" spans="2:12" ht="31.5" thickTop="1" thickBot="1" x14ac:dyDescent="0.3">
      <c r="B838" s="1" t="str">
        <f t="shared" si="457"/>
        <v>a</v>
      </c>
      <c r="C838" s="14" t="s">
        <v>173</v>
      </c>
      <c r="D838" s="2" t="s">
        <v>54</v>
      </c>
      <c r="E838" s="16">
        <f t="shared" ref="E838:F838" si="494">E841+E849+E850+E851</f>
        <v>4184206.8599999994</v>
      </c>
      <c r="F838" s="16">
        <f t="shared" si="494"/>
        <v>4894000</v>
      </c>
      <c r="G838" s="16">
        <f t="shared" ref="G838:J838" si="495">G841+G849+G850+G851</f>
        <v>4894000</v>
      </c>
      <c r="H838" s="16">
        <f t="shared" si="495"/>
        <v>0</v>
      </c>
      <c r="I838" s="16">
        <f t="shared" si="495"/>
        <v>5400000</v>
      </c>
      <c r="J838" s="16">
        <f t="shared" si="495"/>
        <v>5400000</v>
      </c>
      <c r="K838" s="16">
        <f t="shared" si="481"/>
        <v>0</v>
      </c>
    </row>
    <row r="839" spans="2:12" ht="30.75" hidden="1" thickTop="1" x14ac:dyDescent="0.25">
      <c r="B839" s="1" t="str">
        <f t="shared" ref="B839:B840" si="496">IF(OR(E839&lt;&gt;0,F839&lt;&gt;0,G839&lt;&gt;0,H839&lt;&gt;0,I839&lt;&gt;0,J839&lt;&gt;0,K839&lt;&gt;0),"a","b")</f>
        <v>b</v>
      </c>
      <c r="C839" s="28"/>
      <c r="D839" s="29" t="s">
        <v>20</v>
      </c>
      <c r="E839" s="31"/>
      <c r="F839" s="31"/>
      <c r="G839" s="31"/>
      <c r="H839" s="31"/>
      <c r="I839" s="31"/>
      <c r="J839" s="31"/>
      <c r="K839" s="31">
        <f t="shared" si="481"/>
        <v>0</v>
      </c>
      <c r="L839" s="38"/>
    </row>
    <row r="840" spans="2:12" ht="15.75" hidden="1" thickTop="1" x14ac:dyDescent="0.25">
      <c r="B840" s="1" t="str">
        <f t="shared" si="496"/>
        <v>b</v>
      </c>
      <c r="C840" s="28"/>
      <c r="D840" s="29" t="s">
        <v>19</v>
      </c>
      <c r="E840" s="31"/>
      <c r="F840" s="31"/>
      <c r="G840" s="31"/>
      <c r="H840" s="31"/>
      <c r="I840" s="31"/>
      <c r="J840" s="31"/>
      <c r="K840" s="31">
        <f t="shared" si="481"/>
        <v>0</v>
      </c>
      <c r="L840" s="38"/>
    </row>
    <row r="841" spans="2:12" ht="15.75" thickTop="1" x14ac:dyDescent="0.25">
      <c r="B841" s="1" t="str">
        <f t="shared" si="457"/>
        <v>a</v>
      </c>
      <c r="C841" s="8" t="s">
        <v>103</v>
      </c>
      <c r="D841" s="7" t="s">
        <v>18</v>
      </c>
      <c r="E841" s="6">
        <f t="shared" ref="E841:F841" si="497">SUM(E842:E848)</f>
        <v>4184206.8599999994</v>
      </c>
      <c r="F841" s="6">
        <f t="shared" si="497"/>
        <v>4894000</v>
      </c>
      <c r="G841" s="6">
        <f t="shared" ref="G841" si="498">SUM(G842:G848)</f>
        <v>4894000</v>
      </c>
      <c r="H841" s="6">
        <f t="shared" ref="H841" si="499">SUM(H842:H848)</f>
        <v>0</v>
      </c>
      <c r="I841" s="6">
        <f t="shared" ref="I841" si="500">SUM(I842:I848)</f>
        <v>5400000</v>
      </c>
      <c r="J841" s="6">
        <f t="shared" ref="J841" si="501">SUM(J842:J848)</f>
        <v>5400000</v>
      </c>
      <c r="K841" s="6">
        <f t="shared" si="481"/>
        <v>0</v>
      </c>
    </row>
    <row r="842" spans="2:12" hidden="1" x14ac:dyDescent="0.25">
      <c r="B842" s="1" t="str">
        <f t="shared" si="457"/>
        <v>b</v>
      </c>
      <c r="C842" s="11" t="s">
        <v>103</v>
      </c>
      <c r="D842" s="10" t="s">
        <v>17</v>
      </c>
      <c r="E842" s="9">
        <v>0</v>
      </c>
      <c r="F842" s="9">
        <v>0</v>
      </c>
      <c r="G842" s="9">
        <v>0</v>
      </c>
      <c r="H842" s="9"/>
      <c r="I842" s="9"/>
      <c r="J842" s="9"/>
      <c r="K842" s="9">
        <f t="shared" si="481"/>
        <v>0</v>
      </c>
      <c r="L842" s="38"/>
    </row>
    <row r="843" spans="2:12" hidden="1" x14ac:dyDescent="0.25">
      <c r="B843" s="1" t="str">
        <f t="shared" si="457"/>
        <v>b</v>
      </c>
      <c r="C843" s="11" t="s">
        <v>103</v>
      </c>
      <c r="D843" s="10" t="s">
        <v>16</v>
      </c>
      <c r="E843" s="9">
        <v>0</v>
      </c>
      <c r="F843" s="9">
        <v>0</v>
      </c>
      <c r="G843" s="9">
        <v>0</v>
      </c>
      <c r="H843" s="9"/>
      <c r="I843" s="9"/>
      <c r="J843" s="9"/>
      <c r="K843" s="9">
        <f t="shared" si="481"/>
        <v>0</v>
      </c>
      <c r="L843" s="38"/>
    </row>
    <row r="844" spans="2:12" hidden="1" x14ac:dyDescent="0.25">
      <c r="B844" s="1" t="str">
        <f t="shared" si="457"/>
        <v>b</v>
      </c>
      <c r="C844" s="11" t="s">
        <v>103</v>
      </c>
      <c r="D844" s="10" t="s">
        <v>15</v>
      </c>
      <c r="E844" s="9">
        <v>0</v>
      </c>
      <c r="F844" s="9">
        <v>0</v>
      </c>
      <c r="G844" s="9">
        <v>0</v>
      </c>
      <c r="H844" s="9"/>
      <c r="I844" s="9"/>
      <c r="J844" s="9"/>
      <c r="K844" s="9">
        <f t="shared" si="481"/>
        <v>0</v>
      </c>
      <c r="L844" s="38"/>
    </row>
    <row r="845" spans="2:12" hidden="1" x14ac:dyDescent="0.25">
      <c r="B845" s="1" t="str">
        <f t="shared" si="457"/>
        <v>b</v>
      </c>
      <c r="C845" s="11" t="s">
        <v>103</v>
      </c>
      <c r="D845" s="10" t="s">
        <v>14</v>
      </c>
      <c r="E845" s="9">
        <v>0</v>
      </c>
      <c r="F845" s="9">
        <v>0</v>
      </c>
      <c r="G845" s="9">
        <v>0</v>
      </c>
      <c r="H845" s="9"/>
      <c r="I845" s="9"/>
      <c r="J845" s="9"/>
      <c r="K845" s="9">
        <f t="shared" si="481"/>
        <v>0</v>
      </c>
      <c r="L845" s="38"/>
    </row>
    <row r="846" spans="2:12" hidden="1" x14ac:dyDescent="0.25">
      <c r="B846" s="1" t="str">
        <f t="shared" si="457"/>
        <v>b</v>
      </c>
      <c r="C846" s="11" t="s">
        <v>103</v>
      </c>
      <c r="D846" s="10" t="s">
        <v>13</v>
      </c>
      <c r="E846" s="9">
        <v>0</v>
      </c>
      <c r="F846" s="9">
        <v>0</v>
      </c>
      <c r="G846" s="9">
        <v>0</v>
      </c>
      <c r="H846" s="9"/>
      <c r="I846" s="9"/>
      <c r="J846" s="9"/>
      <c r="K846" s="9">
        <f t="shared" si="481"/>
        <v>0</v>
      </c>
      <c r="L846" s="38"/>
    </row>
    <row r="847" spans="2:12" ht="15.75" thickBot="1" x14ac:dyDescent="0.3">
      <c r="B847" s="1" t="str">
        <f t="shared" si="457"/>
        <v>a</v>
      </c>
      <c r="C847" s="11" t="s">
        <v>103</v>
      </c>
      <c r="D847" s="10" t="s">
        <v>12</v>
      </c>
      <c r="E847" s="9">
        <v>4184206.8599999994</v>
      </c>
      <c r="F847" s="9">
        <v>4894000</v>
      </c>
      <c r="G847" s="9">
        <v>4894000</v>
      </c>
      <c r="H847" s="9"/>
      <c r="I847" s="9">
        <v>5400000</v>
      </c>
      <c r="J847" s="9">
        <v>5400000</v>
      </c>
      <c r="K847" s="9">
        <f t="shared" si="481"/>
        <v>0</v>
      </c>
    </row>
    <row r="848" spans="2:12" ht="15.75" hidden="1" thickBot="1" x14ac:dyDescent="0.3">
      <c r="B848" s="1" t="str">
        <f t="shared" si="457"/>
        <v>b</v>
      </c>
      <c r="C848" s="11" t="s">
        <v>103</v>
      </c>
      <c r="D848" s="10" t="s">
        <v>11</v>
      </c>
      <c r="E848" s="9">
        <v>0</v>
      </c>
      <c r="F848" s="9">
        <v>0</v>
      </c>
      <c r="G848" s="9">
        <v>0</v>
      </c>
      <c r="H848" s="9"/>
      <c r="I848" s="9"/>
      <c r="J848" s="9"/>
      <c r="K848" s="9">
        <f t="shared" si="481"/>
        <v>0</v>
      </c>
      <c r="L848" s="38"/>
    </row>
    <row r="849" spans="2:12" ht="15.75" hidden="1" thickBot="1" x14ac:dyDescent="0.3">
      <c r="B849" s="1" t="str">
        <f t="shared" si="457"/>
        <v>b</v>
      </c>
      <c r="C849" s="8" t="s">
        <v>103</v>
      </c>
      <c r="D849" s="7" t="s">
        <v>10</v>
      </c>
      <c r="E849" s="6">
        <v>0</v>
      </c>
      <c r="F849" s="6">
        <v>0</v>
      </c>
      <c r="G849" s="6">
        <v>0</v>
      </c>
      <c r="H849" s="6">
        <v>0</v>
      </c>
      <c r="I849" s="6">
        <v>0</v>
      </c>
      <c r="J849" s="6">
        <v>0</v>
      </c>
      <c r="K849" s="6">
        <f t="shared" si="481"/>
        <v>0</v>
      </c>
      <c r="L849" s="38"/>
    </row>
    <row r="850" spans="2:12" ht="15.75" hidden="1" thickBot="1" x14ac:dyDescent="0.3">
      <c r="B850" s="1" t="str">
        <f t="shared" si="457"/>
        <v>b</v>
      </c>
      <c r="C850" s="8" t="s">
        <v>103</v>
      </c>
      <c r="D850" s="7" t="s">
        <v>9</v>
      </c>
      <c r="E850" s="6">
        <v>0</v>
      </c>
      <c r="F850" s="6">
        <v>0</v>
      </c>
      <c r="G850" s="6">
        <v>0</v>
      </c>
      <c r="H850" s="6">
        <v>0</v>
      </c>
      <c r="I850" s="6">
        <v>0</v>
      </c>
      <c r="J850" s="6">
        <v>0</v>
      </c>
      <c r="K850" s="6">
        <f t="shared" si="481"/>
        <v>0</v>
      </c>
      <c r="L850" s="38"/>
    </row>
    <row r="851" spans="2:12" ht="15.75" hidden="1" thickBot="1" x14ac:dyDescent="0.3">
      <c r="B851" s="1" t="str">
        <f t="shared" si="457"/>
        <v>b</v>
      </c>
      <c r="C851" s="5" t="s">
        <v>103</v>
      </c>
      <c r="D851" s="4" t="s">
        <v>8</v>
      </c>
      <c r="E851" s="3">
        <v>0</v>
      </c>
      <c r="F851" s="3">
        <v>0</v>
      </c>
      <c r="G851" s="3">
        <v>0</v>
      </c>
      <c r="H851" s="3">
        <v>0</v>
      </c>
      <c r="I851" s="3">
        <v>0</v>
      </c>
      <c r="J851" s="3">
        <v>0</v>
      </c>
      <c r="K851" s="3">
        <f t="shared" si="481"/>
        <v>0</v>
      </c>
      <c r="L851" s="38"/>
    </row>
    <row r="852" spans="2:12" ht="91.5" thickTop="1" thickBot="1" x14ac:dyDescent="0.3">
      <c r="B852" s="1" t="str">
        <f t="shared" si="457"/>
        <v>a</v>
      </c>
      <c r="C852" s="14" t="s">
        <v>174</v>
      </c>
      <c r="D852" s="2" t="s">
        <v>175</v>
      </c>
      <c r="E852" s="16">
        <f t="shared" ref="E852:F852" si="502">E855+E863+E864+E865</f>
        <v>438577.71</v>
      </c>
      <c r="F852" s="16">
        <f t="shared" si="502"/>
        <v>900000</v>
      </c>
      <c r="G852" s="16">
        <f t="shared" ref="G852:J852" si="503">G855+G863+G864+G865</f>
        <v>900000</v>
      </c>
      <c r="H852" s="16">
        <f t="shared" si="503"/>
        <v>0</v>
      </c>
      <c r="I852" s="16">
        <f t="shared" si="503"/>
        <v>1200000</v>
      </c>
      <c r="J852" s="16">
        <f t="shared" si="503"/>
        <v>1200000</v>
      </c>
      <c r="K852" s="16">
        <f t="shared" si="481"/>
        <v>0</v>
      </c>
    </row>
    <row r="853" spans="2:12" ht="30.75" hidden="1" thickTop="1" x14ac:dyDescent="0.25">
      <c r="B853" s="1" t="str">
        <f t="shared" si="457"/>
        <v>b</v>
      </c>
      <c r="C853" s="28"/>
      <c r="D853" s="29" t="s">
        <v>20</v>
      </c>
      <c r="E853" s="31"/>
      <c r="F853" s="31"/>
      <c r="G853" s="31"/>
      <c r="H853" s="31"/>
      <c r="I853" s="31"/>
      <c r="J853" s="31"/>
      <c r="K853" s="31">
        <f t="shared" si="481"/>
        <v>0</v>
      </c>
      <c r="L853" s="38"/>
    </row>
    <row r="854" spans="2:12" ht="15.75" hidden="1" thickTop="1" x14ac:dyDescent="0.25">
      <c r="B854" s="1" t="str">
        <f t="shared" si="457"/>
        <v>b</v>
      </c>
      <c r="C854" s="28"/>
      <c r="D854" s="29" t="s">
        <v>19</v>
      </c>
      <c r="E854" s="31"/>
      <c r="F854" s="31"/>
      <c r="G854" s="31"/>
      <c r="H854" s="31"/>
      <c r="I854" s="31"/>
      <c r="J854" s="31"/>
      <c r="K854" s="31">
        <f t="shared" si="481"/>
        <v>0</v>
      </c>
      <c r="L854" s="38"/>
    </row>
    <row r="855" spans="2:12" ht="15.75" thickTop="1" x14ac:dyDescent="0.25">
      <c r="B855" s="1" t="str">
        <f t="shared" si="457"/>
        <v>a</v>
      </c>
      <c r="C855" s="8" t="s">
        <v>103</v>
      </c>
      <c r="D855" s="7" t="s">
        <v>18</v>
      </c>
      <c r="E855" s="6">
        <f t="shared" ref="E855:F855" si="504">SUM(E856:E862)</f>
        <v>438577.71</v>
      </c>
      <c r="F855" s="6">
        <f t="shared" si="504"/>
        <v>900000</v>
      </c>
      <c r="G855" s="6">
        <f t="shared" ref="G855" si="505">SUM(G856:G862)</f>
        <v>900000</v>
      </c>
      <c r="H855" s="6">
        <f t="shared" ref="H855" si="506">SUM(H856:H862)</f>
        <v>0</v>
      </c>
      <c r="I855" s="6">
        <f t="shared" ref="I855" si="507">SUM(I856:I862)</f>
        <v>1200000</v>
      </c>
      <c r="J855" s="6">
        <f t="shared" ref="J855" si="508">SUM(J856:J862)</f>
        <v>1200000</v>
      </c>
      <c r="K855" s="6">
        <f t="shared" si="481"/>
        <v>0</v>
      </c>
    </row>
    <row r="856" spans="2:12" hidden="1" x14ac:dyDescent="0.25">
      <c r="B856" s="1" t="str">
        <f t="shared" si="457"/>
        <v>b</v>
      </c>
      <c r="C856" s="11" t="s">
        <v>103</v>
      </c>
      <c r="D856" s="10" t="s">
        <v>17</v>
      </c>
      <c r="E856" s="9">
        <v>0</v>
      </c>
      <c r="F856" s="9">
        <v>0</v>
      </c>
      <c r="G856" s="9">
        <v>0</v>
      </c>
      <c r="H856" s="9"/>
      <c r="I856" s="9"/>
      <c r="J856" s="9"/>
      <c r="K856" s="9">
        <f t="shared" si="481"/>
        <v>0</v>
      </c>
      <c r="L856" s="38"/>
    </row>
    <row r="857" spans="2:12" ht="15.75" thickBot="1" x14ac:dyDescent="0.3">
      <c r="B857" s="1" t="str">
        <f t="shared" si="457"/>
        <v>a</v>
      </c>
      <c r="C857" s="11" t="s">
        <v>103</v>
      </c>
      <c r="D857" s="10" t="s">
        <v>16</v>
      </c>
      <c r="E857" s="9">
        <v>438577.71</v>
      </c>
      <c r="F857" s="9">
        <v>900000</v>
      </c>
      <c r="G857" s="9">
        <v>900000</v>
      </c>
      <c r="H857" s="9"/>
      <c r="I857" s="9">
        <v>1200000</v>
      </c>
      <c r="J857" s="9">
        <v>1200000</v>
      </c>
      <c r="K857" s="39">
        <f t="shared" si="481"/>
        <v>0</v>
      </c>
    </row>
    <row r="858" spans="2:12" ht="15.75" hidden="1" thickBot="1" x14ac:dyDescent="0.3">
      <c r="B858" s="1" t="str">
        <f t="shared" si="457"/>
        <v>b</v>
      </c>
      <c r="C858" s="11" t="s">
        <v>103</v>
      </c>
      <c r="D858" s="10" t="s">
        <v>15</v>
      </c>
      <c r="E858" s="9">
        <v>0</v>
      </c>
      <c r="F858" s="9">
        <v>0</v>
      </c>
      <c r="G858" s="9">
        <v>0</v>
      </c>
      <c r="H858" s="9"/>
      <c r="I858" s="9"/>
      <c r="J858" s="9"/>
      <c r="K858" s="9">
        <f t="shared" si="481"/>
        <v>0</v>
      </c>
      <c r="L858" s="38"/>
    </row>
    <row r="859" spans="2:12" ht="15.75" hidden="1" thickBot="1" x14ac:dyDescent="0.3">
      <c r="B859" s="1" t="str">
        <f t="shared" ref="B859:B932" si="509">IF(OR(E859&lt;&gt;0,F859&lt;&gt;0,G859&lt;&gt;0,H859&lt;&gt;0,I859&lt;&gt;0,J859&lt;&gt;0,K859&lt;&gt;0),"a","b")</f>
        <v>b</v>
      </c>
      <c r="C859" s="11" t="s">
        <v>103</v>
      </c>
      <c r="D859" s="10" t="s">
        <v>14</v>
      </c>
      <c r="E859" s="9">
        <v>0</v>
      </c>
      <c r="F859" s="9">
        <v>0</v>
      </c>
      <c r="G859" s="9">
        <v>0</v>
      </c>
      <c r="H859" s="9"/>
      <c r="I859" s="9"/>
      <c r="J859" s="9"/>
      <c r="K859" s="9">
        <f t="shared" si="481"/>
        <v>0</v>
      </c>
      <c r="L859" s="38"/>
    </row>
    <row r="860" spans="2:12" ht="15.75" hidden="1" thickBot="1" x14ac:dyDescent="0.3">
      <c r="B860" s="1" t="str">
        <f t="shared" si="509"/>
        <v>b</v>
      </c>
      <c r="C860" s="11" t="s">
        <v>103</v>
      </c>
      <c r="D860" s="10" t="s">
        <v>13</v>
      </c>
      <c r="E860" s="9">
        <v>0</v>
      </c>
      <c r="F860" s="9">
        <v>0</v>
      </c>
      <c r="G860" s="9">
        <v>0</v>
      </c>
      <c r="H860" s="9"/>
      <c r="I860" s="9"/>
      <c r="J860" s="9"/>
      <c r="K860" s="9">
        <f t="shared" si="481"/>
        <v>0</v>
      </c>
      <c r="L860" s="38"/>
    </row>
    <row r="861" spans="2:12" ht="15.75" hidden="1" thickBot="1" x14ac:dyDescent="0.3">
      <c r="B861" s="1" t="str">
        <f t="shared" si="509"/>
        <v>b</v>
      </c>
      <c r="C861" s="11" t="s">
        <v>103</v>
      </c>
      <c r="D861" s="10" t="s">
        <v>12</v>
      </c>
      <c r="E861" s="9">
        <v>0</v>
      </c>
      <c r="F861" s="9">
        <v>0</v>
      </c>
      <c r="G861" s="9">
        <v>0</v>
      </c>
      <c r="H861" s="9"/>
      <c r="I861" s="9"/>
      <c r="J861" s="9"/>
      <c r="K861" s="9">
        <f t="shared" si="481"/>
        <v>0</v>
      </c>
      <c r="L861" s="38"/>
    </row>
    <row r="862" spans="2:12" ht="15.75" hidden="1" thickBot="1" x14ac:dyDescent="0.3">
      <c r="B862" s="1" t="str">
        <f t="shared" si="509"/>
        <v>b</v>
      </c>
      <c r="C862" s="11" t="s">
        <v>103</v>
      </c>
      <c r="D862" s="10" t="s">
        <v>11</v>
      </c>
      <c r="E862" s="9">
        <v>0</v>
      </c>
      <c r="F862" s="9">
        <v>0</v>
      </c>
      <c r="G862" s="9">
        <v>0</v>
      </c>
      <c r="H862" s="9"/>
      <c r="I862" s="9"/>
      <c r="J862" s="9"/>
      <c r="K862" s="9">
        <f t="shared" si="481"/>
        <v>0</v>
      </c>
      <c r="L862" s="38"/>
    </row>
    <row r="863" spans="2:12" ht="15.75" hidden="1" thickBot="1" x14ac:dyDescent="0.3">
      <c r="B863" s="1" t="str">
        <f t="shared" si="509"/>
        <v>b</v>
      </c>
      <c r="C863" s="8" t="s">
        <v>103</v>
      </c>
      <c r="D863" s="7" t="s">
        <v>10</v>
      </c>
      <c r="E863" s="6">
        <v>0</v>
      </c>
      <c r="F863" s="6">
        <v>0</v>
      </c>
      <c r="G863" s="6">
        <v>0</v>
      </c>
      <c r="H863" s="6">
        <v>0</v>
      </c>
      <c r="I863" s="6">
        <v>0</v>
      </c>
      <c r="J863" s="6">
        <v>0</v>
      </c>
      <c r="K863" s="6">
        <f t="shared" si="481"/>
        <v>0</v>
      </c>
      <c r="L863" s="38"/>
    </row>
    <row r="864" spans="2:12" ht="15.75" hidden="1" thickBot="1" x14ac:dyDescent="0.3">
      <c r="B864" s="1" t="str">
        <f t="shared" si="509"/>
        <v>b</v>
      </c>
      <c r="C864" s="8" t="s">
        <v>103</v>
      </c>
      <c r="D864" s="7" t="s">
        <v>9</v>
      </c>
      <c r="E864" s="6">
        <v>0</v>
      </c>
      <c r="F864" s="6">
        <v>0</v>
      </c>
      <c r="G864" s="6">
        <v>0</v>
      </c>
      <c r="H864" s="6">
        <v>0</v>
      </c>
      <c r="I864" s="6">
        <v>0</v>
      </c>
      <c r="J864" s="6">
        <v>0</v>
      </c>
      <c r="K864" s="6">
        <f t="shared" si="481"/>
        <v>0</v>
      </c>
      <c r="L864" s="38"/>
    </row>
    <row r="865" spans="1:12" ht="15.75" hidden="1" thickBot="1" x14ac:dyDescent="0.3">
      <c r="B865" s="1" t="str">
        <f t="shared" si="509"/>
        <v>b</v>
      </c>
      <c r="C865" s="5" t="s">
        <v>103</v>
      </c>
      <c r="D865" s="4" t="s">
        <v>8</v>
      </c>
      <c r="E865" s="3">
        <v>0</v>
      </c>
      <c r="F865" s="3">
        <v>0</v>
      </c>
      <c r="G865" s="3">
        <v>0</v>
      </c>
      <c r="H865" s="3">
        <v>0</v>
      </c>
      <c r="I865" s="3">
        <v>0</v>
      </c>
      <c r="J865" s="3">
        <v>0</v>
      </c>
      <c r="K865" s="3">
        <f t="shared" si="481"/>
        <v>0</v>
      </c>
      <c r="L865" s="38"/>
    </row>
    <row r="866" spans="1:12" ht="151.5" thickTop="1" thickBot="1" x14ac:dyDescent="0.3">
      <c r="B866" s="1" t="str">
        <f t="shared" si="509"/>
        <v>a</v>
      </c>
      <c r="C866" s="14" t="s">
        <v>176</v>
      </c>
      <c r="D866" s="2" t="s">
        <v>177</v>
      </c>
      <c r="E866" s="16">
        <f t="shared" ref="E866:F866" si="510">E869+E877+E878+E879</f>
        <v>1158171.1000000001</v>
      </c>
      <c r="F866" s="16">
        <f t="shared" si="510"/>
        <v>2630000</v>
      </c>
      <c r="G866" s="16">
        <f t="shared" ref="G866:J866" si="511">G869+G877+G878+G879</f>
        <v>2630000</v>
      </c>
      <c r="H866" s="16">
        <f t="shared" si="511"/>
        <v>0</v>
      </c>
      <c r="I866" s="16">
        <f t="shared" si="511"/>
        <v>2000000</v>
      </c>
      <c r="J866" s="16">
        <f t="shared" si="511"/>
        <v>2000000</v>
      </c>
      <c r="K866" s="16">
        <f t="shared" si="481"/>
        <v>0</v>
      </c>
    </row>
    <row r="867" spans="1:12" ht="30.75" hidden="1" thickTop="1" x14ac:dyDescent="0.25">
      <c r="B867" s="1" t="str">
        <f t="shared" si="509"/>
        <v>b</v>
      </c>
      <c r="C867" s="28"/>
      <c r="D867" s="29" t="s">
        <v>20</v>
      </c>
      <c r="E867" s="31"/>
      <c r="F867" s="31"/>
      <c r="G867" s="31"/>
      <c r="H867" s="31"/>
      <c r="I867" s="31"/>
      <c r="J867" s="31"/>
      <c r="K867" s="31">
        <f t="shared" si="481"/>
        <v>0</v>
      </c>
      <c r="L867" s="38"/>
    </row>
    <row r="868" spans="1:12" ht="15.75" hidden="1" thickTop="1" x14ac:dyDescent="0.25">
      <c r="B868" s="1" t="str">
        <f t="shared" si="509"/>
        <v>b</v>
      </c>
      <c r="C868" s="28"/>
      <c r="D868" s="29" t="s">
        <v>19</v>
      </c>
      <c r="E868" s="31"/>
      <c r="F868" s="31"/>
      <c r="G868" s="31"/>
      <c r="H868" s="31"/>
      <c r="I868" s="31"/>
      <c r="J868" s="31"/>
      <c r="K868" s="31">
        <f t="shared" si="481"/>
        <v>0</v>
      </c>
      <c r="L868" s="38"/>
    </row>
    <row r="869" spans="1:12" ht="15.75" thickTop="1" x14ac:dyDescent="0.25">
      <c r="B869" s="1" t="str">
        <f t="shared" si="509"/>
        <v>a</v>
      </c>
      <c r="C869" s="8" t="s">
        <v>103</v>
      </c>
      <c r="D869" s="7" t="s">
        <v>18</v>
      </c>
      <c r="E869" s="6">
        <f t="shared" ref="E869:F869" si="512">SUM(E870:E876)</f>
        <v>1158171.1000000001</v>
      </c>
      <c r="F869" s="6">
        <f t="shared" si="512"/>
        <v>2630000</v>
      </c>
      <c r="G869" s="6">
        <f t="shared" ref="G869" si="513">SUM(G870:G876)</f>
        <v>2630000</v>
      </c>
      <c r="H869" s="6">
        <f t="shared" ref="H869" si="514">SUM(H870:H876)</f>
        <v>0</v>
      </c>
      <c r="I869" s="6">
        <f t="shared" ref="I869" si="515">SUM(I870:I876)</f>
        <v>2000000</v>
      </c>
      <c r="J869" s="6">
        <f t="shared" ref="J869" si="516">SUM(J870:J876)</f>
        <v>2000000</v>
      </c>
      <c r="K869" s="6">
        <f t="shared" si="481"/>
        <v>0</v>
      </c>
    </row>
    <row r="870" spans="1:12" x14ac:dyDescent="0.25">
      <c r="B870" s="1" t="str">
        <f t="shared" si="509"/>
        <v>a</v>
      </c>
      <c r="C870" s="11" t="s">
        <v>103</v>
      </c>
      <c r="D870" s="10" t="s">
        <v>17</v>
      </c>
      <c r="E870" s="9">
        <v>1158171.1000000001</v>
      </c>
      <c r="F870" s="9">
        <v>0</v>
      </c>
      <c r="G870" s="9">
        <v>0</v>
      </c>
      <c r="H870" s="9"/>
      <c r="I870" s="9"/>
      <c r="J870" s="9"/>
      <c r="K870" s="9">
        <f t="shared" si="481"/>
        <v>0</v>
      </c>
    </row>
    <row r="871" spans="1:12" ht="15.75" thickBot="1" x14ac:dyDescent="0.3">
      <c r="B871" s="1" t="str">
        <f t="shared" si="509"/>
        <v>a</v>
      </c>
      <c r="C871" s="11" t="s">
        <v>103</v>
      </c>
      <c r="D871" s="10" t="s">
        <v>16</v>
      </c>
      <c r="E871" s="9">
        <v>0</v>
      </c>
      <c r="F871" s="9">
        <v>2630000</v>
      </c>
      <c r="G871" s="9">
        <v>2630000</v>
      </c>
      <c r="H871" s="9"/>
      <c r="I871" s="9">
        <v>2000000</v>
      </c>
      <c r="J871" s="9">
        <v>2000000</v>
      </c>
      <c r="K871" s="9">
        <f t="shared" si="481"/>
        <v>0</v>
      </c>
    </row>
    <row r="872" spans="1:12" ht="15.75" hidden="1" thickBot="1" x14ac:dyDescent="0.3">
      <c r="B872" s="1" t="str">
        <f t="shared" si="509"/>
        <v>b</v>
      </c>
      <c r="C872" s="11" t="s">
        <v>103</v>
      </c>
      <c r="D872" s="10" t="s">
        <v>15</v>
      </c>
      <c r="E872" s="9">
        <v>0</v>
      </c>
      <c r="F872" s="9">
        <v>0</v>
      </c>
      <c r="G872" s="9">
        <v>0</v>
      </c>
      <c r="H872" s="9"/>
      <c r="I872" s="9"/>
      <c r="J872" s="9"/>
      <c r="K872" s="9">
        <f t="shared" si="481"/>
        <v>0</v>
      </c>
      <c r="L872" s="38"/>
    </row>
    <row r="873" spans="1:12" ht="15.75" hidden="1" thickBot="1" x14ac:dyDescent="0.3">
      <c r="B873" s="1" t="str">
        <f t="shared" si="509"/>
        <v>b</v>
      </c>
      <c r="C873" s="11" t="s">
        <v>103</v>
      </c>
      <c r="D873" s="10" t="s">
        <v>14</v>
      </c>
      <c r="E873" s="9">
        <v>0</v>
      </c>
      <c r="F873" s="9">
        <v>0</v>
      </c>
      <c r="G873" s="9">
        <v>0</v>
      </c>
      <c r="H873" s="9"/>
      <c r="I873" s="9"/>
      <c r="J873" s="9"/>
      <c r="K873" s="9">
        <f t="shared" si="481"/>
        <v>0</v>
      </c>
      <c r="L873" s="38"/>
    </row>
    <row r="874" spans="1:12" ht="15.75" hidden="1" thickBot="1" x14ac:dyDescent="0.3">
      <c r="B874" s="1" t="str">
        <f t="shared" si="509"/>
        <v>b</v>
      </c>
      <c r="C874" s="11" t="s">
        <v>103</v>
      </c>
      <c r="D874" s="10" t="s">
        <v>13</v>
      </c>
      <c r="E874" s="9">
        <v>0</v>
      </c>
      <c r="F874" s="9">
        <v>0</v>
      </c>
      <c r="G874" s="9">
        <v>0</v>
      </c>
      <c r="H874" s="9"/>
      <c r="I874" s="9"/>
      <c r="J874" s="9"/>
      <c r="K874" s="9">
        <f t="shared" si="481"/>
        <v>0</v>
      </c>
      <c r="L874" s="38"/>
    </row>
    <row r="875" spans="1:12" ht="15.75" hidden="1" thickBot="1" x14ac:dyDescent="0.3">
      <c r="B875" s="1" t="str">
        <f t="shared" si="509"/>
        <v>b</v>
      </c>
      <c r="C875" s="11" t="s">
        <v>103</v>
      </c>
      <c r="D875" s="10" t="s">
        <v>12</v>
      </c>
      <c r="E875" s="9">
        <v>0</v>
      </c>
      <c r="F875" s="9">
        <v>0</v>
      </c>
      <c r="G875" s="9">
        <v>0</v>
      </c>
      <c r="H875" s="9"/>
      <c r="I875" s="9"/>
      <c r="J875" s="9"/>
      <c r="K875" s="9">
        <f t="shared" si="481"/>
        <v>0</v>
      </c>
      <c r="L875" s="38"/>
    </row>
    <row r="876" spans="1:12" ht="15.75" hidden="1" thickBot="1" x14ac:dyDescent="0.3">
      <c r="B876" s="1" t="str">
        <f t="shared" si="509"/>
        <v>b</v>
      </c>
      <c r="C876" s="11" t="s">
        <v>103</v>
      </c>
      <c r="D876" s="10" t="s">
        <v>11</v>
      </c>
      <c r="E876" s="9">
        <v>0</v>
      </c>
      <c r="F876" s="9">
        <v>0</v>
      </c>
      <c r="G876" s="9">
        <v>0</v>
      </c>
      <c r="H876" s="9"/>
      <c r="I876" s="9"/>
      <c r="J876" s="9"/>
      <c r="K876" s="9">
        <f t="shared" si="481"/>
        <v>0</v>
      </c>
      <c r="L876" s="38"/>
    </row>
    <row r="877" spans="1:12" ht="15.75" hidden="1" thickBot="1" x14ac:dyDescent="0.3">
      <c r="B877" s="1" t="str">
        <f t="shared" si="509"/>
        <v>b</v>
      </c>
      <c r="C877" s="8" t="s">
        <v>103</v>
      </c>
      <c r="D877" s="7" t="s">
        <v>10</v>
      </c>
      <c r="E877" s="6">
        <v>0</v>
      </c>
      <c r="F877" s="6">
        <v>0</v>
      </c>
      <c r="G877" s="6">
        <v>0</v>
      </c>
      <c r="H877" s="6">
        <v>0</v>
      </c>
      <c r="I877" s="6">
        <v>0</v>
      </c>
      <c r="J877" s="6">
        <v>0</v>
      </c>
      <c r="K877" s="6">
        <f t="shared" si="481"/>
        <v>0</v>
      </c>
      <c r="L877" s="38"/>
    </row>
    <row r="878" spans="1:12" ht="15.75" hidden="1" thickBot="1" x14ac:dyDescent="0.3">
      <c r="B878" s="1" t="str">
        <f t="shared" si="509"/>
        <v>b</v>
      </c>
      <c r="C878" s="8" t="s">
        <v>103</v>
      </c>
      <c r="D878" s="7" t="s">
        <v>9</v>
      </c>
      <c r="E878" s="6">
        <v>0</v>
      </c>
      <c r="F878" s="6">
        <v>0</v>
      </c>
      <c r="G878" s="6">
        <v>0</v>
      </c>
      <c r="H878" s="6">
        <v>0</v>
      </c>
      <c r="I878" s="6">
        <v>0</v>
      </c>
      <c r="J878" s="6">
        <v>0</v>
      </c>
      <c r="K878" s="6">
        <f t="shared" si="481"/>
        <v>0</v>
      </c>
      <c r="L878" s="38"/>
    </row>
    <row r="879" spans="1:12" ht="15.75" hidden="1" thickBot="1" x14ac:dyDescent="0.3">
      <c r="B879" s="1" t="str">
        <f t="shared" si="509"/>
        <v>b</v>
      </c>
      <c r="C879" s="5" t="s">
        <v>103</v>
      </c>
      <c r="D879" s="4" t="s">
        <v>8</v>
      </c>
      <c r="E879" s="3">
        <v>0</v>
      </c>
      <c r="F879" s="3">
        <v>0</v>
      </c>
      <c r="G879" s="3">
        <v>0</v>
      </c>
      <c r="H879" s="3">
        <v>0</v>
      </c>
      <c r="I879" s="3">
        <v>0</v>
      </c>
      <c r="J879" s="3">
        <v>0</v>
      </c>
      <c r="K879" s="3">
        <f t="shared" si="481"/>
        <v>0</v>
      </c>
      <c r="L879" s="38"/>
    </row>
    <row r="880" spans="1:12" ht="31.5" thickTop="1" thickBot="1" x14ac:dyDescent="0.3">
      <c r="A880" s="1" t="s">
        <v>200</v>
      </c>
      <c r="B880" s="1" t="str">
        <f t="shared" si="509"/>
        <v>a</v>
      </c>
      <c r="C880" s="14" t="s">
        <v>53</v>
      </c>
      <c r="D880" s="2" t="s">
        <v>52</v>
      </c>
      <c r="E880" s="16">
        <f>E894+E908</f>
        <v>6399678.0300000003</v>
      </c>
      <c r="F880" s="16">
        <f>F894+F908</f>
        <v>7000000</v>
      </c>
      <c r="G880" s="16">
        <f t="shared" ref="G880:J880" si="517">G894+G908</f>
        <v>7000000</v>
      </c>
      <c r="H880" s="16">
        <f t="shared" si="517"/>
        <v>0</v>
      </c>
      <c r="I880" s="16">
        <f t="shared" si="517"/>
        <v>7000000</v>
      </c>
      <c r="J880" s="16">
        <f t="shared" si="517"/>
        <v>7000000</v>
      </c>
      <c r="K880" s="16">
        <f t="shared" si="481"/>
        <v>0</v>
      </c>
    </row>
    <row r="881" spans="2:12" ht="30.75" hidden="1" thickTop="1" x14ac:dyDescent="0.25">
      <c r="B881" s="1" t="str">
        <f t="shared" ref="B881:B882" si="518">IF(OR(E881&lt;&gt;0,F881&lt;&gt;0,G881&lt;&gt;0,H881&lt;&gt;0,I881&lt;&gt;0,J881&lt;&gt;0,K881&lt;&gt;0),"a","b")</f>
        <v>b</v>
      </c>
      <c r="C881" s="28"/>
      <c r="D881" s="29" t="s">
        <v>20</v>
      </c>
      <c r="E881" s="31">
        <f t="shared" ref="E881:F893" si="519">E895+E909</f>
        <v>0</v>
      </c>
      <c r="F881" s="31">
        <f t="shared" si="519"/>
        <v>0</v>
      </c>
      <c r="G881" s="31">
        <f t="shared" ref="G881:J881" si="520">G895+G909</f>
        <v>0</v>
      </c>
      <c r="H881" s="31">
        <f t="shared" si="520"/>
        <v>0</v>
      </c>
      <c r="I881" s="31">
        <f t="shared" si="520"/>
        <v>0</v>
      </c>
      <c r="J881" s="31">
        <f t="shared" si="520"/>
        <v>0</v>
      </c>
      <c r="K881" s="31">
        <f t="shared" si="481"/>
        <v>0</v>
      </c>
      <c r="L881" s="38"/>
    </row>
    <row r="882" spans="2:12" ht="15.75" hidden="1" thickTop="1" x14ac:dyDescent="0.25">
      <c r="B882" s="1" t="str">
        <f t="shared" si="518"/>
        <v>b</v>
      </c>
      <c r="C882" s="28"/>
      <c r="D882" s="29" t="s">
        <v>19</v>
      </c>
      <c r="E882" s="31">
        <f t="shared" si="519"/>
        <v>0</v>
      </c>
      <c r="F882" s="31">
        <f t="shared" si="519"/>
        <v>0</v>
      </c>
      <c r="G882" s="31">
        <f t="shared" ref="G882:J882" si="521">G896+G910</f>
        <v>0</v>
      </c>
      <c r="H882" s="31">
        <f t="shared" si="521"/>
        <v>0</v>
      </c>
      <c r="I882" s="31">
        <f t="shared" si="521"/>
        <v>0</v>
      </c>
      <c r="J882" s="31">
        <f t="shared" si="521"/>
        <v>0</v>
      </c>
      <c r="K882" s="31">
        <f t="shared" si="481"/>
        <v>0</v>
      </c>
      <c r="L882" s="38"/>
    </row>
    <row r="883" spans="2:12" ht="15.75" thickTop="1" x14ac:dyDescent="0.25">
      <c r="B883" s="1" t="str">
        <f t="shared" si="509"/>
        <v>a</v>
      </c>
      <c r="C883" s="8" t="s">
        <v>103</v>
      </c>
      <c r="D883" s="7" t="s">
        <v>18</v>
      </c>
      <c r="E883" s="6">
        <f t="shared" si="519"/>
        <v>6399678.0300000003</v>
      </c>
      <c r="F883" s="6">
        <f t="shared" si="519"/>
        <v>7000000</v>
      </c>
      <c r="G883" s="6">
        <f t="shared" ref="G883:J883" si="522">G897+G911</f>
        <v>7000000</v>
      </c>
      <c r="H883" s="6">
        <f t="shared" si="522"/>
        <v>0</v>
      </c>
      <c r="I883" s="6">
        <f t="shared" si="522"/>
        <v>7000000</v>
      </c>
      <c r="J883" s="6">
        <f t="shared" si="522"/>
        <v>7000000</v>
      </c>
      <c r="K883" s="6">
        <f t="shared" si="481"/>
        <v>0</v>
      </c>
    </row>
    <row r="884" spans="2:12" hidden="1" x14ac:dyDescent="0.25">
      <c r="B884" s="1" t="str">
        <f t="shared" si="509"/>
        <v>b</v>
      </c>
      <c r="C884" s="11" t="s">
        <v>103</v>
      </c>
      <c r="D884" s="10" t="s">
        <v>17</v>
      </c>
      <c r="E884" s="9">
        <f t="shared" si="519"/>
        <v>0</v>
      </c>
      <c r="F884" s="9">
        <f t="shared" si="519"/>
        <v>0</v>
      </c>
      <c r="G884" s="9">
        <f t="shared" ref="G884:J884" si="523">G898+G912</f>
        <v>0</v>
      </c>
      <c r="H884" s="9">
        <f t="shared" si="523"/>
        <v>0</v>
      </c>
      <c r="I884" s="9">
        <f t="shared" si="523"/>
        <v>0</v>
      </c>
      <c r="J884" s="9">
        <f t="shared" si="523"/>
        <v>0</v>
      </c>
      <c r="K884" s="9">
        <f t="shared" si="481"/>
        <v>0</v>
      </c>
      <c r="L884" s="38"/>
    </row>
    <row r="885" spans="2:12" x14ac:dyDescent="0.25">
      <c r="B885" s="1" t="str">
        <f t="shared" si="509"/>
        <v>a</v>
      </c>
      <c r="C885" s="11" t="s">
        <v>103</v>
      </c>
      <c r="D885" s="10" t="s">
        <v>16</v>
      </c>
      <c r="E885" s="9">
        <f t="shared" si="519"/>
        <v>86399</v>
      </c>
      <c r="F885" s="9">
        <f t="shared" si="519"/>
        <v>87000</v>
      </c>
      <c r="G885" s="9">
        <f t="shared" ref="G885:J885" si="524">G899+G913</f>
        <v>131000</v>
      </c>
      <c r="H885" s="9">
        <f t="shared" si="524"/>
        <v>0</v>
      </c>
      <c r="I885" s="9">
        <f t="shared" si="524"/>
        <v>131000</v>
      </c>
      <c r="J885" s="9">
        <f t="shared" si="524"/>
        <v>131000</v>
      </c>
      <c r="K885" s="9">
        <f t="shared" si="481"/>
        <v>0</v>
      </c>
    </row>
    <row r="886" spans="2:12" hidden="1" x14ac:dyDescent="0.25">
      <c r="B886" s="1" t="str">
        <f t="shared" si="509"/>
        <v>b</v>
      </c>
      <c r="C886" s="11" t="s">
        <v>103</v>
      </c>
      <c r="D886" s="10" t="s">
        <v>15</v>
      </c>
      <c r="E886" s="9">
        <f t="shared" si="519"/>
        <v>0</v>
      </c>
      <c r="F886" s="9">
        <f t="shared" si="519"/>
        <v>0</v>
      </c>
      <c r="G886" s="9">
        <f t="shared" ref="G886:J886" si="525">G900+G914</f>
        <v>0</v>
      </c>
      <c r="H886" s="9">
        <f t="shared" si="525"/>
        <v>0</v>
      </c>
      <c r="I886" s="9">
        <f t="shared" si="525"/>
        <v>0</v>
      </c>
      <c r="J886" s="9">
        <f t="shared" si="525"/>
        <v>0</v>
      </c>
      <c r="K886" s="9">
        <f t="shared" si="481"/>
        <v>0</v>
      </c>
      <c r="L886" s="38"/>
    </row>
    <row r="887" spans="2:12" hidden="1" x14ac:dyDescent="0.25">
      <c r="B887" s="1" t="str">
        <f t="shared" si="509"/>
        <v>b</v>
      </c>
      <c r="C887" s="11" t="s">
        <v>103</v>
      </c>
      <c r="D887" s="10" t="s">
        <v>14</v>
      </c>
      <c r="E887" s="9">
        <f t="shared" si="519"/>
        <v>0</v>
      </c>
      <c r="F887" s="9">
        <f t="shared" si="519"/>
        <v>0</v>
      </c>
      <c r="G887" s="9">
        <f t="shared" ref="G887:J887" si="526">G901+G915</f>
        <v>0</v>
      </c>
      <c r="H887" s="9">
        <f t="shared" si="526"/>
        <v>0</v>
      </c>
      <c r="I887" s="9">
        <f t="shared" si="526"/>
        <v>0</v>
      </c>
      <c r="J887" s="9">
        <f t="shared" si="526"/>
        <v>0</v>
      </c>
      <c r="K887" s="9">
        <f t="shared" si="481"/>
        <v>0</v>
      </c>
      <c r="L887" s="38"/>
    </row>
    <row r="888" spans="2:12" hidden="1" x14ac:dyDescent="0.25">
      <c r="B888" s="1" t="str">
        <f t="shared" si="509"/>
        <v>b</v>
      </c>
      <c r="C888" s="11" t="s">
        <v>103</v>
      </c>
      <c r="D888" s="10" t="s">
        <v>13</v>
      </c>
      <c r="E888" s="9">
        <f t="shared" si="519"/>
        <v>0</v>
      </c>
      <c r="F888" s="9">
        <f t="shared" si="519"/>
        <v>0</v>
      </c>
      <c r="G888" s="9">
        <f t="shared" ref="G888:J888" si="527">G902+G916</f>
        <v>0</v>
      </c>
      <c r="H888" s="9">
        <f t="shared" si="527"/>
        <v>0</v>
      </c>
      <c r="I888" s="9">
        <f t="shared" si="527"/>
        <v>0</v>
      </c>
      <c r="J888" s="9">
        <f t="shared" si="527"/>
        <v>0</v>
      </c>
      <c r="K888" s="9">
        <f t="shared" si="481"/>
        <v>0</v>
      </c>
      <c r="L888" s="38"/>
    </row>
    <row r="889" spans="2:12" ht="15.75" thickBot="1" x14ac:dyDescent="0.3">
      <c r="B889" s="1" t="str">
        <f t="shared" si="509"/>
        <v>a</v>
      </c>
      <c r="C889" s="11" t="s">
        <v>103</v>
      </c>
      <c r="D889" s="10" t="s">
        <v>12</v>
      </c>
      <c r="E889" s="9">
        <f t="shared" si="519"/>
        <v>6313279.0300000003</v>
      </c>
      <c r="F889" s="9">
        <f t="shared" si="519"/>
        <v>6913000</v>
      </c>
      <c r="G889" s="9">
        <f t="shared" ref="G889:J889" si="528">G903+G917</f>
        <v>6869000</v>
      </c>
      <c r="H889" s="9">
        <f t="shared" si="528"/>
        <v>0</v>
      </c>
      <c r="I889" s="9">
        <f t="shared" si="528"/>
        <v>6869000</v>
      </c>
      <c r="J889" s="9">
        <f t="shared" si="528"/>
        <v>6869000</v>
      </c>
      <c r="K889" s="9">
        <f t="shared" ref="K889:K952" si="529">J889-I889</f>
        <v>0</v>
      </c>
    </row>
    <row r="890" spans="2:12" ht="15.75" hidden="1" thickBot="1" x14ac:dyDescent="0.3">
      <c r="B890" s="1" t="str">
        <f t="shared" si="509"/>
        <v>b</v>
      </c>
      <c r="C890" s="11" t="s">
        <v>103</v>
      </c>
      <c r="D890" s="10" t="s">
        <v>11</v>
      </c>
      <c r="E890" s="9">
        <f t="shared" si="519"/>
        <v>0</v>
      </c>
      <c r="F890" s="9">
        <f t="shared" si="519"/>
        <v>0</v>
      </c>
      <c r="G890" s="9">
        <f t="shared" ref="G890:J890" si="530">G904+G918</f>
        <v>0</v>
      </c>
      <c r="H890" s="9">
        <f t="shared" si="530"/>
        <v>0</v>
      </c>
      <c r="I890" s="9">
        <f t="shared" si="530"/>
        <v>0</v>
      </c>
      <c r="J890" s="9">
        <f t="shared" si="530"/>
        <v>0</v>
      </c>
      <c r="K890" s="9">
        <f t="shared" si="529"/>
        <v>0</v>
      </c>
      <c r="L890" s="38"/>
    </row>
    <row r="891" spans="2:12" ht="15.75" hidden="1" thickBot="1" x14ac:dyDescent="0.3">
      <c r="B891" s="1" t="str">
        <f t="shared" si="509"/>
        <v>b</v>
      </c>
      <c r="C891" s="8" t="s">
        <v>103</v>
      </c>
      <c r="D891" s="7" t="s">
        <v>10</v>
      </c>
      <c r="E891" s="6">
        <f t="shared" si="519"/>
        <v>0</v>
      </c>
      <c r="F891" s="6">
        <f t="shared" si="519"/>
        <v>0</v>
      </c>
      <c r="G891" s="6">
        <f t="shared" ref="G891:J891" si="531">G905+G919</f>
        <v>0</v>
      </c>
      <c r="H891" s="6">
        <f t="shared" si="531"/>
        <v>0</v>
      </c>
      <c r="I891" s="6">
        <f t="shared" si="531"/>
        <v>0</v>
      </c>
      <c r="J891" s="6">
        <f t="shared" si="531"/>
        <v>0</v>
      </c>
      <c r="K891" s="6">
        <f t="shared" si="529"/>
        <v>0</v>
      </c>
      <c r="L891" s="38"/>
    </row>
    <row r="892" spans="2:12" ht="15.75" hidden="1" thickBot="1" x14ac:dyDescent="0.3">
      <c r="B892" s="1" t="str">
        <f t="shared" si="509"/>
        <v>b</v>
      </c>
      <c r="C892" s="8" t="s">
        <v>103</v>
      </c>
      <c r="D892" s="7" t="s">
        <v>9</v>
      </c>
      <c r="E892" s="6">
        <f t="shared" si="519"/>
        <v>0</v>
      </c>
      <c r="F892" s="6">
        <f t="shared" si="519"/>
        <v>0</v>
      </c>
      <c r="G892" s="6">
        <f t="shared" ref="G892:J892" si="532">G906+G920</f>
        <v>0</v>
      </c>
      <c r="H892" s="6">
        <f t="shared" si="532"/>
        <v>0</v>
      </c>
      <c r="I892" s="6">
        <f t="shared" si="532"/>
        <v>0</v>
      </c>
      <c r="J892" s="6">
        <f t="shared" si="532"/>
        <v>0</v>
      </c>
      <c r="K892" s="6">
        <f t="shared" si="529"/>
        <v>0</v>
      </c>
      <c r="L892" s="38"/>
    </row>
    <row r="893" spans="2:12" ht="15.75" hidden="1" thickBot="1" x14ac:dyDescent="0.3">
      <c r="B893" s="1" t="str">
        <f t="shared" si="509"/>
        <v>b</v>
      </c>
      <c r="C893" s="5" t="s">
        <v>103</v>
      </c>
      <c r="D893" s="4" t="s">
        <v>8</v>
      </c>
      <c r="E893" s="3">
        <f t="shared" si="519"/>
        <v>0</v>
      </c>
      <c r="F893" s="3">
        <f t="shared" si="519"/>
        <v>0</v>
      </c>
      <c r="G893" s="3">
        <f t="shared" ref="G893:J893" si="533">G907+G921</f>
        <v>0</v>
      </c>
      <c r="H893" s="3">
        <f t="shared" si="533"/>
        <v>0</v>
      </c>
      <c r="I893" s="3">
        <f t="shared" si="533"/>
        <v>0</v>
      </c>
      <c r="J893" s="3">
        <f t="shared" si="533"/>
        <v>0</v>
      </c>
      <c r="K893" s="3">
        <f t="shared" si="529"/>
        <v>0</v>
      </c>
      <c r="L893" s="38"/>
    </row>
    <row r="894" spans="2:12" ht="31.5" thickTop="1" thickBot="1" x14ac:dyDescent="0.3">
      <c r="B894" s="1" t="str">
        <f t="shared" si="509"/>
        <v>a</v>
      </c>
      <c r="C894" s="14" t="s">
        <v>178</v>
      </c>
      <c r="D894" s="2" t="s">
        <v>52</v>
      </c>
      <c r="E894" s="16">
        <f>E897+E905+E906+E907</f>
        <v>6068580.8600000003</v>
      </c>
      <c r="F894" s="16">
        <f>F897+F905+F906+F907</f>
        <v>6458000</v>
      </c>
      <c r="G894" s="16">
        <f t="shared" ref="G894:J894" si="534">G897+G905+G906+G907</f>
        <v>6458000</v>
      </c>
      <c r="H894" s="16">
        <f t="shared" si="534"/>
        <v>0</v>
      </c>
      <c r="I894" s="16">
        <f t="shared" si="534"/>
        <v>6526000</v>
      </c>
      <c r="J894" s="16">
        <f t="shared" si="534"/>
        <v>6526000</v>
      </c>
      <c r="K894" s="16">
        <f t="shared" si="529"/>
        <v>0</v>
      </c>
    </row>
    <row r="895" spans="2:12" ht="30.75" hidden="1" thickTop="1" x14ac:dyDescent="0.25">
      <c r="B895" s="1" t="str">
        <f t="shared" si="509"/>
        <v>b</v>
      </c>
      <c r="C895" s="28"/>
      <c r="D895" s="29" t="s">
        <v>20</v>
      </c>
      <c r="E895" s="31"/>
      <c r="F895" s="31"/>
      <c r="G895" s="31"/>
      <c r="H895" s="31"/>
      <c r="I895" s="31"/>
      <c r="J895" s="31"/>
      <c r="K895" s="31">
        <f t="shared" si="529"/>
        <v>0</v>
      </c>
      <c r="L895" s="38"/>
    </row>
    <row r="896" spans="2:12" ht="15.75" hidden="1" thickTop="1" x14ac:dyDescent="0.25">
      <c r="B896" s="1" t="str">
        <f t="shared" si="509"/>
        <v>b</v>
      </c>
      <c r="C896" s="28"/>
      <c r="D896" s="29" t="s">
        <v>19</v>
      </c>
      <c r="E896" s="31"/>
      <c r="F896" s="31"/>
      <c r="G896" s="31"/>
      <c r="H896" s="31"/>
      <c r="I896" s="31"/>
      <c r="J896" s="31"/>
      <c r="K896" s="31">
        <f t="shared" si="529"/>
        <v>0</v>
      </c>
      <c r="L896" s="38"/>
    </row>
    <row r="897" spans="2:12" ht="15.75" thickTop="1" x14ac:dyDescent="0.25">
      <c r="B897" s="1" t="str">
        <f t="shared" si="509"/>
        <v>a</v>
      </c>
      <c r="C897" s="8" t="s">
        <v>103</v>
      </c>
      <c r="D897" s="7" t="s">
        <v>18</v>
      </c>
      <c r="E897" s="6">
        <f>SUM(E898:E904)</f>
        <v>6068580.8600000003</v>
      </c>
      <c r="F897" s="6">
        <f>SUM(F898:F904)</f>
        <v>6458000</v>
      </c>
      <c r="G897" s="6">
        <f t="shared" ref="G897:J897" si="535">SUM(G898:G904)</f>
        <v>6458000</v>
      </c>
      <c r="H897" s="6">
        <f t="shared" si="535"/>
        <v>0</v>
      </c>
      <c r="I897" s="6">
        <f t="shared" si="535"/>
        <v>6526000</v>
      </c>
      <c r="J897" s="6">
        <f t="shared" si="535"/>
        <v>6526000</v>
      </c>
      <c r="K897" s="6">
        <f t="shared" si="529"/>
        <v>0</v>
      </c>
    </row>
    <row r="898" spans="2:12" hidden="1" x14ac:dyDescent="0.25">
      <c r="B898" s="1" t="str">
        <f t="shared" si="509"/>
        <v>b</v>
      </c>
      <c r="C898" s="11" t="s">
        <v>103</v>
      </c>
      <c r="D898" s="10" t="s">
        <v>17</v>
      </c>
      <c r="E898" s="9">
        <v>0</v>
      </c>
      <c r="F898" s="9">
        <v>0</v>
      </c>
      <c r="G898" s="9">
        <v>0</v>
      </c>
      <c r="H898" s="9"/>
      <c r="I898" s="9">
        <v>0</v>
      </c>
      <c r="J898" s="9"/>
      <c r="K898" s="9">
        <f t="shared" si="529"/>
        <v>0</v>
      </c>
      <c r="L898" s="38"/>
    </row>
    <row r="899" spans="2:12" x14ac:dyDescent="0.25">
      <c r="B899" s="1" t="str">
        <f t="shared" si="509"/>
        <v>a</v>
      </c>
      <c r="C899" s="11" t="s">
        <v>103</v>
      </c>
      <c r="D899" s="10" t="s">
        <v>16</v>
      </c>
      <c r="E899" s="9">
        <v>36000</v>
      </c>
      <c r="F899" s="9">
        <v>36000</v>
      </c>
      <c r="G899" s="9">
        <v>36000</v>
      </c>
      <c r="H899" s="9"/>
      <c r="I899" s="9">
        <v>36000</v>
      </c>
      <c r="J899" s="9">
        <v>36000</v>
      </c>
      <c r="K899" s="9">
        <f t="shared" si="529"/>
        <v>0</v>
      </c>
    </row>
    <row r="900" spans="2:12" hidden="1" x14ac:dyDescent="0.25">
      <c r="B900" s="1" t="str">
        <f t="shared" si="509"/>
        <v>b</v>
      </c>
      <c r="C900" s="11" t="s">
        <v>103</v>
      </c>
      <c r="D900" s="10" t="s">
        <v>15</v>
      </c>
      <c r="E900" s="9">
        <v>0</v>
      </c>
      <c r="F900" s="9">
        <v>0</v>
      </c>
      <c r="G900" s="9">
        <v>0</v>
      </c>
      <c r="H900" s="9"/>
      <c r="I900" s="9">
        <v>0</v>
      </c>
      <c r="J900" s="9"/>
      <c r="K900" s="9">
        <f t="shared" si="529"/>
        <v>0</v>
      </c>
      <c r="L900" s="38"/>
    </row>
    <row r="901" spans="2:12" hidden="1" x14ac:dyDescent="0.25">
      <c r="B901" s="1" t="str">
        <f t="shared" si="509"/>
        <v>b</v>
      </c>
      <c r="C901" s="11" t="s">
        <v>103</v>
      </c>
      <c r="D901" s="10" t="s">
        <v>14</v>
      </c>
      <c r="E901" s="9">
        <v>0</v>
      </c>
      <c r="F901" s="9">
        <v>0</v>
      </c>
      <c r="G901" s="9">
        <v>0</v>
      </c>
      <c r="H901" s="9"/>
      <c r="I901" s="9">
        <v>0</v>
      </c>
      <c r="J901" s="9"/>
      <c r="K901" s="9">
        <f t="shared" si="529"/>
        <v>0</v>
      </c>
      <c r="L901" s="38"/>
    </row>
    <row r="902" spans="2:12" hidden="1" x14ac:dyDescent="0.25">
      <c r="B902" s="1" t="str">
        <f t="shared" si="509"/>
        <v>b</v>
      </c>
      <c r="C902" s="11" t="s">
        <v>103</v>
      </c>
      <c r="D902" s="10" t="s">
        <v>13</v>
      </c>
      <c r="E902" s="9">
        <v>0</v>
      </c>
      <c r="F902" s="9">
        <v>0</v>
      </c>
      <c r="G902" s="9">
        <v>0</v>
      </c>
      <c r="H902" s="9"/>
      <c r="I902" s="9">
        <v>0</v>
      </c>
      <c r="J902" s="9"/>
      <c r="K902" s="9">
        <f t="shared" si="529"/>
        <v>0</v>
      </c>
      <c r="L902" s="38"/>
    </row>
    <row r="903" spans="2:12" ht="15.75" thickBot="1" x14ac:dyDescent="0.3">
      <c r="B903" s="1" t="str">
        <f t="shared" si="509"/>
        <v>a</v>
      </c>
      <c r="C903" s="11" t="s">
        <v>103</v>
      </c>
      <c r="D903" s="10" t="s">
        <v>12</v>
      </c>
      <c r="E903" s="9">
        <v>6032580.8600000003</v>
      </c>
      <c r="F903" s="9">
        <v>6422000</v>
      </c>
      <c r="G903" s="9">
        <v>6422000</v>
      </c>
      <c r="H903" s="9"/>
      <c r="I903" s="9">
        <f>6526000-36000</f>
        <v>6490000</v>
      </c>
      <c r="J903" s="9">
        <f>6526000-36000</f>
        <v>6490000</v>
      </c>
      <c r="K903" s="9">
        <f t="shared" si="529"/>
        <v>0</v>
      </c>
    </row>
    <row r="904" spans="2:12" ht="15.75" hidden="1" thickBot="1" x14ac:dyDescent="0.3">
      <c r="B904" s="1" t="str">
        <f t="shared" si="509"/>
        <v>b</v>
      </c>
      <c r="C904" s="11" t="s">
        <v>103</v>
      </c>
      <c r="D904" s="10" t="s">
        <v>11</v>
      </c>
      <c r="E904" s="9">
        <v>0</v>
      </c>
      <c r="F904" s="9">
        <v>0</v>
      </c>
      <c r="G904" s="9">
        <v>0</v>
      </c>
      <c r="H904" s="9"/>
      <c r="I904" s="9">
        <v>0</v>
      </c>
      <c r="J904" s="9"/>
      <c r="K904" s="9">
        <f t="shared" si="529"/>
        <v>0</v>
      </c>
      <c r="L904" s="38"/>
    </row>
    <row r="905" spans="2:12" ht="15.75" hidden="1" thickBot="1" x14ac:dyDescent="0.3">
      <c r="B905" s="1" t="str">
        <f t="shared" si="509"/>
        <v>b</v>
      </c>
      <c r="C905" s="8" t="s">
        <v>103</v>
      </c>
      <c r="D905" s="7" t="s">
        <v>10</v>
      </c>
      <c r="E905" s="6">
        <v>0</v>
      </c>
      <c r="F905" s="6">
        <v>0</v>
      </c>
      <c r="G905" s="6">
        <v>0</v>
      </c>
      <c r="H905" s="6">
        <v>0</v>
      </c>
      <c r="I905" s="6">
        <v>0</v>
      </c>
      <c r="J905" s="6">
        <v>0</v>
      </c>
      <c r="K905" s="6">
        <f t="shared" si="529"/>
        <v>0</v>
      </c>
      <c r="L905" s="38"/>
    </row>
    <row r="906" spans="2:12" ht="15.75" hidden="1" thickBot="1" x14ac:dyDescent="0.3">
      <c r="B906" s="1" t="str">
        <f t="shared" si="509"/>
        <v>b</v>
      </c>
      <c r="C906" s="8" t="s">
        <v>103</v>
      </c>
      <c r="D906" s="7" t="s">
        <v>9</v>
      </c>
      <c r="E906" s="6">
        <v>0</v>
      </c>
      <c r="F906" s="6">
        <v>0</v>
      </c>
      <c r="G906" s="6">
        <v>0</v>
      </c>
      <c r="H906" s="6">
        <v>0</v>
      </c>
      <c r="I906" s="6">
        <v>0</v>
      </c>
      <c r="J906" s="6">
        <v>0</v>
      </c>
      <c r="K906" s="6">
        <f t="shared" si="529"/>
        <v>0</v>
      </c>
      <c r="L906" s="38"/>
    </row>
    <row r="907" spans="2:12" ht="15.75" hidden="1" thickBot="1" x14ac:dyDescent="0.3">
      <c r="B907" s="1" t="str">
        <f t="shared" si="509"/>
        <v>b</v>
      </c>
      <c r="C907" s="5" t="s">
        <v>103</v>
      </c>
      <c r="D907" s="4" t="s">
        <v>8</v>
      </c>
      <c r="E907" s="3">
        <v>0</v>
      </c>
      <c r="F907" s="3">
        <v>0</v>
      </c>
      <c r="G907" s="3">
        <v>0</v>
      </c>
      <c r="H907" s="3">
        <v>0</v>
      </c>
      <c r="I907" s="3">
        <v>0</v>
      </c>
      <c r="J907" s="3">
        <v>0</v>
      </c>
      <c r="K907" s="3">
        <f t="shared" si="529"/>
        <v>0</v>
      </c>
      <c r="L907" s="38"/>
    </row>
    <row r="908" spans="2:12" ht="106.5" thickTop="1" thickBot="1" x14ac:dyDescent="0.3">
      <c r="B908" s="1" t="str">
        <f t="shared" si="509"/>
        <v>a</v>
      </c>
      <c r="C908" s="14" t="s">
        <v>179</v>
      </c>
      <c r="D908" s="2" t="s">
        <v>180</v>
      </c>
      <c r="E908" s="16">
        <f>E911+E919+E920+E921</f>
        <v>331097.17</v>
      </c>
      <c r="F908" s="16">
        <f>F911+F919+F920+F921</f>
        <v>542000</v>
      </c>
      <c r="G908" s="16">
        <f t="shared" ref="G908:J908" si="536">G911+G919+G920+G921</f>
        <v>542000</v>
      </c>
      <c r="H908" s="16">
        <f t="shared" si="536"/>
        <v>0</v>
      </c>
      <c r="I908" s="16">
        <f t="shared" si="536"/>
        <v>474000</v>
      </c>
      <c r="J908" s="16">
        <f t="shared" si="536"/>
        <v>474000</v>
      </c>
      <c r="K908" s="16">
        <f t="shared" si="529"/>
        <v>0</v>
      </c>
    </row>
    <row r="909" spans="2:12" ht="30.75" hidden="1" thickTop="1" x14ac:dyDescent="0.25">
      <c r="B909" s="1" t="str">
        <f t="shared" ref="B909:B910" si="537">IF(OR(E909&lt;&gt;0,F909&lt;&gt;0,G909&lt;&gt;0,H909&lt;&gt;0,I909&lt;&gt;0,J909&lt;&gt;0,K909&lt;&gt;0),"a","b")</f>
        <v>b</v>
      </c>
      <c r="C909" s="28"/>
      <c r="D909" s="29" t="s">
        <v>20</v>
      </c>
      <c r="E909" s="31"/>
      <c r="F909" s="31"/>
      <c r="G909" s="31"/>
      <c r="H909" s="31"/>
      <c r="I909" s="31"/>
      <c r="J909" s="31"/>
      <c r="K909" s="31">
        <f t="shared" si="529"/>
        <v>0</v>
      </c>
      <c r="L909" s="38"/>
    </row>
    <row r="910" spans="2:12" ht="15.75" hidden="1" thickTop="1" x14ac:dyDescent="0.25">
      <c r="B910" s="1" t="str">
        <f t="shared" si="537"/>
        <v>b</v>
      </c>
      <c r="C910" s="28"/>
      <c r="D910" s="29" t="s">
        <v>19</v>
      </c>
      <c r="E910" s="31"/>
      <c r="F910" s="31"/>
      <c r="G910" s="31"/>
      <c r="H910" s="31"/>
      <c r="I910" s="31"/>
      <c r="J910" s="31"/>
      <c r="K910" s="31">
        <f t="shared" si="529"/>
        <v>0</v>
      </c>
      <c r="L910" s="38"/>
    </row>
    <row r="911" spans="2:12" ht="15.75" thickTop="1" x14ac:dyDescent="0.25">
      <c r="B911" s="1" t="str">
        <f t="shared" si="509"/>
        <v>a</v>
      </c>
      <c r="C911" s="8" t="s">
        <v>103</v>
      </c>
      <c r="D911" s="7" t="s">
        <v>18</v>
      </c>
      <c r="E911" s="6">
        <f>SUM(E912:E918)</f>
        <v>331097.17</v>
      </c>
      <c r="F911" s="6">
        <f>SUM(F912:F918)</f>
        <v>542000</v>
      </c>
      <c r="G911" s="6">
        <f t="shared" ref="G911:J911" si="538">SUM(G912:G918)</f>
        <v>542000</v>
      </c>
      <c r="H911" s="6">
        <f t="shared" si="538"/>
        <v>0</v>
      </c>
      <c r="I911" s="6">
        <f t="shared" si="538"/>
        <v>474000</v>
      </c>
      <c r="J911" s="6">
        <f t="shared" si="538"/>
        <v>474000</v>
      </c>
      <c r="K911" s="6">
        <f t="shared" si="529"/>
        <v>0</v>
      </c>
    </row>
    <row r="912" spans="2:12" hidden="1" x14ac:dyDescent="0.25">
      <c r="B912" s="1" t="str">
        <f t="shared" si="509"/>
        <v>b</v>
      </c>
      <c r="C912" s="11" t="s">
        <v>103</v>
      </c>
      <c r="D912" s="10" t="s">
        <v>17</v>
      </c>
      <c r="E912" s="9">
        <v>0</v>
      </c>
      <c r="F912" s="9">
        <v>0</v>
      </c>
      <c r="G912" s="9">
        <v>0</v>
      </c>
      <c r="H912" s="9"/>
      <c r="I912" s="9">
        <v>0</v>
      </c>
      <c r="J912" s="9"/>
      <c r="K912" s="9">
        <f t="shared" si="529"/>
        <v>0</v>
      </c>
      <c r="L912" s="38"/>
    </row>
    <row r="913" spans="1:12" x14ac:dyDescent="0.25">
      <c r="B913" s="1" t="str">
        <f t="shared" si="509"/>
        <v>a</v>
      </c>
      <c r="C913" s="11" t="s">
        <v>103</v>
      </c>
      <c r="D913" s="10" t="s">
        <v>16</v>
      </c>
      <c r="E913" s="9">
        <v>50399</v>
      </c>
      <c r="F913" s="9">
        <v>51000</v>
      </c>
      <c r="G913" s="9">
        <v>95000</v>
      </c>
      <c r="H913" s="9"/>
      <c r="I913" s="9">
        <v>95000</v>
      </c>
      <c r="J913" s="9">
        <v>95000</v>
      </c>
      <c r="K913" s="9">
        <f t="shared" si="529"/>
        <v>0</v>
      </c>
    </row>
    <row r="914" spans="1:12" hidden="1" x14ac:dyDescent="0.25">
      <c r="B914" s="1" t="str">
        <f t="shared" si="509"/>
        <v>b</v>
      </c>
      <c r="C914" s="11" t="s">
        <v>103</v>
      </c>
      <c r="D914" s="10" t="s">
        <v>15</v>
      </c>
      <c r="E914" s="9">
        <v>0</v>
      </c>
      <c r="F914" s="9">
        <v>0</v>
      </c>
      <c r="G914" s="9">
        <v>0</v>
      </c>
      <c r="H914" s="9"/>
      <c r="I914" s="9">
        <v>0</v>
      </c>
      <c r="J914" s="9"/>
      <c r="K914" s="9">
        <f t="shared" si="529"/>
        <v>0</v>
      </c>
      <c r="L914" s="38"/>
    </row>
    <row r="915" spans="1:12" hidden="1" x14ac:dyDescent="0.25">
      <c r="B915" s="1" t="str">
        <f t="shared" si="509"/>
        <v>b</v>
      </c>
      <c r="C915" s="11" t="s">
        <v>103</v>
      </c>
      <c r="D915" s="10" t="s">
        <v>14</v>
      </c>
      <c r="E915" s="9">
        <v>0</v>
      </c>
      <c r="F915" s="9">
        <v>0</v>
      </c>
      <c r="G915" s="9">
        <v>0</v>
      </c>
      <c r="H915" s="9"/>
      <c r="I915" s="9">
        <v>0</v>
      </c>
      <c r="J915" s="9"/>
      <c r="K915" s="9">
        <f t="shared" si="529"/>
        <v>0</v>
      </c>
      <c r="L915" s="38"/>
    </row>
    <row r="916" spans="1:12" hidden="1" x14ac:dyDescent="0.25">
      <c r="B916" s="1" t="str">
        <f t="shared" si="509"/>
        <v>b</v>
      </c>
      <c r="C916" s="11" t="s">
        <v>103</v>
      </c>
      <c r="D916" s="10" t="s">
        <v>13</v>
      </c>
      <c r="E916" s="9">
        <v>0</v>
      </c>
      <c r="F916" s="9">
        <v>0</v>
      </c>
      <c r="G916" s="9">
        <v>0</v>
      </c>
      <c r="H916" s="9"/>
      <c r="I916" s="9">
        <v>0</v>
      </c>
      <c r="J916" s="9"/>
      <c r="K916" s="9">
        <f t="shared" si="529"/>
        <v>0</v>
      </c>
      <c r="L916" s="38"/>
    </row>
    <row r="917" spans="1:12" ht="15.75" thickBot="1" x14ac:dyDescent="0.3">
      <c r="B917" s="1" t="str">
        <f t="shared" si="509"/>
        <v>a</v>
      </c>
      <c r="C917" s="11" t="s">
        <v>103</v>
      </c>
      <c r="D917" s="10" t="s">
        <v>12</v>
      </c>
      <c r="E917" s="9">
        <v>280698.17</v>
      </c>
      <c r="F917" s="9">
        <v>491000</v>
      </c>
      <c r="G917" s="9">
        <v>447000</v>
      </c>
      <c r="H917" s="9"/>
      <c r="I917" s="9">
        <v>379000</v>
      </c>
      <c r="J917" s="9">
        <v>379000</v>
      </c>
      <c r="K917" s="9">
        <f t="shared" si="529"/>
        <v>0</v>
      </c>
    </row>
    <row r="918" spans="1:12" ht="15.75" hidden="1" thickBot="1" x14ac:dyDescent="0.3">
      <c r="B918" s="1" t="str">
        <f t="shared" si="509"/>
        <v>b</v>
      </c>
      <c r="C918" s="11" t="s">
        <v>103</v>
      </c>
      <c r="D918" s="10" t="s">
        <v>11</v>
      </c>
      <c r="E918" s="9">
        <v>0</v>
      </c>
      <c r="F918" s="9">
        <v>0</v>
      </c>
      <c r="G918" s="9">
        <v>0</v>
      </c>
      <c r="H918" s="9"/>
      <c r="I918" s="9">
        <v>0</v>
      </c>
      <c r="J918" s="9"/>
      <c r="K918" s="9">
        <f t="shared" si="529"/>
        <v>0</v>
      </c>
      <c r="L918" s="38"/>
    </row>
    <row r="919" spans="1:12" ht="15.75" hidden="1" thickBot="1" x14ac:dyDescent="0.3">
      <c r="B919" s="1" t="str">
        <f t="shared" si="509"/>
        <v>b</v>
      </c>
      <c r="C919" s="8" t="s">
        <v>103</v>
      </c>
      <c r="D919" s="7" t="s">
        <v>10</v>
      </c>
      <c r="E919" s="6">
        <v>0</v>
      </c>
      <c r="F919" s="6">
        <v>0</v>
      </c>
      <c r="G919" s="6">
        <v>0</v>
      </c>
      <c r="H919" s="6">
        <v>0</v>
      </c>
      <c r="I919" s="6">
        <v>0</v>
      </c>
      <c r="J919" s="6">
        <v>0</v>
      </c>
      <c r="K919" s="6">
        <f t="shared" si="529"/>
        <v>0</v>
      </c>
      <c r="L919" s="38"/>
    </row>
    <row r="920" spans="1:12" ht="15.75" hidden="1" thickBot="1" x14ac:dyDescent="0.3">
      <c r="B920" s="1" t="str">
        <f t="shared" si="509"/>
        <v>b</v>
      </c>
      <c r="C920" s="8" t="s">
        <v>103</v>
      </c>
      <c r="D920" s="7" t="s">
        <v>9</v>
      </c>
      <c r="E920" s="6">
        <v>0</v>
      </c>
      <c r="F920" s="6">
        <v>0</v>
      </c>
      <c r="G920" s="6">
        <v>0</v>
      </c>
      <c r="H920" s="6">
        <v>0</v>
      </c>
      <c r="I920" s="6">
        <v>0</v>
      </c>
      <c r="J920" s="6">
        <v>0</v>
      </c>
      <c r="K920" s="6">
        <f t="shared" si="529"/>
        <v>0</v>
      </c>
      <c r="L920" s="38"/>
    </row>
    <row r="921" spans="1:12" ht="15.75" hidden="1" thickBot="1" x14ac:dyDescent="0.3">
      <c r="B921" s="1" t="str">
        <f t="shared" si="509"/>
        <v>b</v>
      </c>
      <c r="C921" s="5" t="s">
        <v>103</v>
      </c>
      <c r="D921" s="4" t="s">
        <v>8</v>
      </c>
      <c r="E921" s="3">
        <v>0</v>
      </c>
      <c r="F921" s="3">
        <v>0</v>
      </c>
      <c r="G921" s="3">
        <v>0</v>
      </c>
      <c r="H921" s="3">
        <v>0</v>
      </c>
      <c r="I921" s="3">
        <v>0</v>
      </c>
      <c r="J921" s="3">
        <v>0</v>
      </c>
      <c r="K921" s="3">
        <f t="shared" si="529"/>
        <v>0</v>
      </c>
      <c r="L921" s="38"/>
    </row>
    <row r="922" spans="1:12" ht="31.5" thickTop="1" thickBot="1" x14ac:dyDescent="0.3">
      <c r="A922" s="1" t="s">
        <v>200</v>
      </c>
      <c r="B922" s="1" t="str">
        <f t="shared" si="509"/>
        <v>a</v>
      </c>
      <c r="C922" s="14" t="s">
        <v>51</v>
      </c>
      <c r="D922" s="2" t="s">
        <v>181</v>
      </c>
      <c r="E922" s="16">
        <f>E925+E933+E934+E935</f>
        <v>4243796.8600000003</v>
      </c>
      <c r="F922" s="16">
        <f>F925+F933+F934+F935</f>
        <v>5000000</v>
      </c>
      <c r="G922" s="16">
        <f t="shared" ref="G922:J922" si="539">G925+G933+G934+G935</f>
        <v>5000000</v>
      </c>
      <c r="H922" s="16">
        <f t="shared" si="539"/>
        <v>0</v>
      </c>
      <c r="I922" s="16">
        <f t="shared" si="539"/>
        <v>7000000</v>
      </c>
      <c r="J922" s="16">
        <f t="shared" si="539"/>
        <v>7000000</v>
      </c>
      <c r="K922" s="42">
        <f t="shared" si="529"/>
        <v>0</v>
      </c>
      <c r="L922" s="1" t="s">
        <v>263</v>
      </c>
    </row>
    <row r="923" spans="1:12" ht="30.75" hidden="1" thickTop="1" x14ac:dyDescent="0.25">
      <c r="B923" s="1" t="str">
        <f t="shared" si="509"/>
        <v>b</v>
      </c>
      <c r="C923" s="28"/>
      <c r="D923" s="29" t="s">
        <v>20</v>
      </c>
      <c r="E923" s="31"/>
      <c r="F923" s="31"/>
      <c r="G923" s="31"/>
      <c r="H923" s="31"/>
      <c r="I923" s="31"/>
      <c r="J923" s="31"/>
      <c r="K923" s="31">
        <f t="shared" si="529"/>
        <v>0</v>
      </c>
      <c r="L923" s="38"/>
    </row>
    <row r="924" spans="1:12" ht="15.75" hidden="1" thickTop="1" x14ac:dyDescent="0.25">
      <c r="B924" s="1" t="str">
        <f t="shared" si="509"/>
        <v>b</v>
      </c>
      <c r="C924" s="28"/>
      <c r="D924" s="29" t="s">
        <v>19</v>
      </c>
      <c r="E924" s="31"/>
      <c r="F924" s="31"/>
      <c r="G924" s="31"/>
      <c r="H924" s="31"/>
      <c r="I924" s="31"/>
      <c r="J924" s="31"/>
      <c r="K924" s="31">
        <f t="shared" si="529"/>
        <v>0</v>
      </c>
      <c r="L924" s="38"/>
    </row>
    <row r="925" spans="1:12" ht="15.75" thickTop="1" x14ac:dyDescent="0.25">
      <c r="B925" s="1" t="str">
        <f t="shared" si="509"/>
        <v>a</v>
      </c>
      <c r="C925" s="8" t="s">
        <v>103</v>
      </c>
      <c r="D925" s="7" t="s">
        <v>18</v>
      </c>
      <c r="E925" s="6">
        <f>SUM(E926:E932)</f>
        <v>4243796.8600000003</v>
      </c>
      <c r="F925" s="6">
        <f>SUM(F926:F932)</f>
        <v>5000000</v>
      </c>
      <c r="G925" s="6">
        <f t="shared" ref="G925:J925" si="540">SUM(G926:G932)</f>
        <v>5000000</v>
      </c>
      <c r="H925" s="6">
        <f t="shared" si="540"/>
        <v>0</v>
      </c>
      <c r="I925" s="6">
        <f t="shared" si="540"/>
        <v>7000000</v>
      </c>
      <c r="J925" s="6">
        <f t="shared" si="540"/>
        <v>7000000</v>
      </c>
      <c r="K925" s="6">
        <f t="shared" si="529"/>
        <v>0</v>
      </c>
    </row>
    <row r="926" spans="1:12" hidden="1" x14ac:dyDescent="0.25">
      <c r="B926" s="1" t="str">
        <f t="shared" si="509"/>
        <v>b</v>
      </c>
      <c r="C926" s="11" t="s">
        <v>103</v>
      </c>
      <c r="D926" s="10" t="s">
        <v>17</v>
      </c>
      <c r="E926" s="9">
        <v>0</v>
      </c>
      <c r="F926" s="9">
        <v>0</v>
      </c>
      <c r="G926" s="9">
        <v>0</v>
      </c>
      <c r="H926" s="9"/>
      <c r="I926" s="9">
        <v>0</v>
      </c>
      <c r="J926" s="9"/>
      <c r="K926" s="9">
        <f t="shared" si="529"/>
        <v>0</v>
      </c>
      <c r="L926" s="38"/>
    </row>
    <row r="927" spans="1:12" x14ac:dyDescent="0.25">
      <c r="B927" s="1" t="str">
        <f t="shared" si="509"/>
        <v>a</v>
      </c>
      <c r="C927" s="11" t="s">
        <v>103</v>
      </c>
      <c r="D927" s="10" t="s">
        <v>16</v>
      </c>
      <c r="E927" s="9">
        <v>36000</v>
      </c>
      <c r="F927" s="9">
        <v>36000</v>
      </c>
      <c r="G927" s="9">
        <v>156200</v>
      </c>
      <c r="H927" s="9"/>
      <c r="I927" s="9">
        <v>36000</v>
      </c>
      <c r="J927" s="9">
        <v>36000</v>
      </c>
      <c r="K927" s="9">
        <f t="shared" si="529"/>
        <v>0</v>
      </c>
    </row>
    <row r="928" spans="1:12" hidden="1" x14ac:dyDescent="0.25">
      <c r="B928" s="1" t="str">
        <f t="shared" si="509"/>
        <v>b</v>
      </c>
      <c r="C928" s="11" t="s">
        <v>103</v>
      </c>
      <c r="D928" s="10" t="s">
        <v>15</v>
      </c>
      <c r="E928" s="9">
        <v>0</v>
      </c>
      <c r="F928" s="9">
        <v>0</v>
      </c>
      <c r="G928" s="9">
        <v>0</v>
      </c>
      <c r="H928" s="9"/>
      <c r="I928" s="9">
        <v>0</v>
      </c>
      <c r="J928" s="9"/>
      <c r="K928" s="9">
        <f t="shared" si="529"/>
        <v>0</v>
      </c>
      <c r="L928" s="38"/>
    </row>
    <row r="929" spans="1:12" hidden="1" x14ac:dyDescent="0.25">
      <c r="B929" s="1" t="str">
        <f t="shared" si="509"/>
        <v>b</v>
      </c>
      <c r="C929" s="11" t="s">
        <v>103</v>
      </c>
      <c r="D929" s="10" t="s">
        <v>14</v>
      </c>
      <c r="E929" s="9">
        <v>0</v>
      </c>
      <c r="F929" s="9">
        <v>0</v>
      </c>
      <c r="G929" s="9">
        <v>0</v>
      </c>
      <c r="H929" s="9"/>
      <c r="I929" s="9">
        <v>0</v>
      </c>
      <c r="J929" s="9"/>
      <c r="K929" s="9">
        <f t="shared" si="529"/>
        <v>0</v>
      </c>
      <c r="L929" s="38"/>
    </row>
    <row r="930" spans="1:12" hidden="1" x14ac:dyDescent="0.25">
      <c r="B930" s="1" t="str">
        <f t="shared" si="509"/>
        <v>b</v>
      </c>
      <c r="C930" s="11" t="s">
        <v>103</v>
      </c>
      <c r="D930" s="10" t="s">
        <v>13</v>
      </c>
      <c r="E930" s="9">
        <v>0</v>
      </c>
      <c r="F930" s="9">
        <v>0</v>
      </c>
      <c r="G930" s="9">
        <v>0</v>
      </c>
      <c r="H930" s="9"/>
      <c r="I930" s="9">
        <v>0</v>
      </c>
      <c r="J930" s="9"/>
      <c r="K930" s="9">
        <f t="shared" si="529"/>
        <v>0</v>
      </c>
      <c r="L930" s="38"/>
    </row>
    <row r="931" spans="1:12" ht="15.75" thickBot="1" x14ac:dyDescent="0.3">
      <c r="B931" s="1" t="str">
        <f t="shared" si="509"/>
        <v>a</v>
      </c>
      <c r="C931" s="11" t="s">
        <v>103</v>
      </c>
      <c r="D931" s="10" t="s">
        <v>12</v>
      </c>
      <c r="E931" s="9">
        <v>4207796.8600000003</v>
      </c>
      <c r="F931" s="9">
        <v>4964000</v>
      </c>
      <c r="G931" s="9">
        <v>4843800</v>
      </c>
      <c r="H931" s="9"/>
      <c r="I931" s="9">
        <f>7000000-36000</f>
        <v>6964000</v>
      </c>
      <c r="J931" s="9">
        <f>7000000-36000</f>
        <v>6964000</v>
      </c>
      <c r="K931" s="39">
        <f t="shared" si="529"/>
        <v>0</v>
      </c>
    </row>
    <row r="932" spans="1:12" ht="15.75" hidden="1" thickBot="1" x14ac:dyDescent="0.3">
      <c r="B932" s="1" t="str">
        <f t="shared" si="509"/>
        <v>b</v>
      </c>
      <c r="C932" s="11" t="s">
        <v>103</v>
      </c>
      <c r="D932" s="10" t="s">
        <v>11</v>
      </c>
      <c r="E932" s="9">
        <v>0</v>
      </c>
      <c r="F932" s="9">
        <v>0</v>
      </c>
      <c r="G932" s="9">
        <v>0</v>
      </c>
      <c r="H932" s="9"/>
      <c r="I932" s="9">
        <v>0</v>
      </c>
      <c r="J932" s="9"/>
      <c r="K932" s="9">
        <f t="shared" si="529"/>
        <v>0</v>
      </c>
      <c r="L932" s="38"/>
    </row>
    <row r="933" spans="1:12" ht="15.75" hidden="1" thickBot="1" x14ac:dyDescent="0.3">
      <c r="B933" s="1" t="str">
        <f t="shared" ref="B933:B1006" si="541">IF(OR(E933&lt;&gt;0,F933&lt;&gt;0,G933&lt;&gt;0,H933&lt;&gt;0,I933&lt;&gt;0,J933&lt;&gt;0,K933&lt;&gt;0),"a","b")</f>
        <v>b</v>
      </c>
      <c r="C933" s="8" t="s">
        <v>103</v>
      </c>
      <c r="D933" s="7" t="s">
        <v>10</v>
      </c>
      <c r="E933" s="6">
        <v>0</v>
      </c>
      <c r="F933" s="6">
        <v>0</v>
      </c>
      <c r="G933" s="6">
        <v>0</v>
      </c>
      <c r="H933" s="6">
        <v>0</v>
      </c>
      <c r="I933" s="6">
        <v>0</v>
      </c>
      <c r="J933" s="6">
        <v>0</v>
      </c>
      <c r="K933" s="6">
        <f t="shared" si="529"/>
        <v>0</v>
      </c>
      <c r="L933" s="38"/>
    </row>
    <row r="934" spans="1:12" ht="15.75" hidden="1" thickBot="1" x14ac:dyDescent="0.3">
      <c r="B934" s="1" t="str">
        <f t="shared" si="541"/>
        <v>b</v>
      </c>
      <c r="C934" s="8" t="s">
        <v>103</v>
      </c>
      <c r="D934" s="7" t="s">
        <v>9</v>
      </c>
      <c r="E934" s="6">
        <v>0</v>
      </c>
      <c r="F934" s="6">
        <v>0</v>
      </c>
      <c r="G934" s="6">
        <v>0</v>
      </c>
      <c r="H934" s="6">
        <v>0</v>
      </c>
      <c r="I934" s="6">
        <v>0</v>
      </c>
      <c r="J934" s="6">
        <v>0</v>
      </c>
      <c r="K934" s="6">
        <f t="shared" si="529"/>
        <v>0</v>
      </c>
      <c r="L934" s="38"/>
    </row>
    <row r="935" spans="1:12" ht="15.75" hidden="1" thickBot="1" x14ac:dyDescent="0.3">
      <c r="B935" s="1" t="str">
        <f t="shared" si="541"/>
        <v>b</v>
      </c>
      <c r="C935" s="5" t="s">
        <v>103</v>
      </c>
      <c r="D935" s="4" t="s">
        <v>8</v>
      </c>
      <c r="E935" s="3">
        <v>0</v>
      </c>
      <c r="F935" s="3">
        <v>0</v>
      </c>
      <c r="G935" s="3">
        <v>0</v>
      </c>
      <c r="H935" s="3">
        <v>0</v>
      </c>
      <c r="I935" s="3">
        <v>0</v>
      </c>
      <c r="J935" s="3">
        <v>0</v>
      </c>
      <c r="K935" s="3">
        <f t="shared" si="529"/>
        <v>0</v>
      </c>
      <c r="L935" s="38"/>
    </row>
    <row r="936" spans="1:12" ht="151.5" thickTop="1" thickBot="1" x14ac:dyDescent="0.3">
      <c r="A936" s="1" t="s">
        <v>200</v>
      </c>
      <c r="B936" s="1" t="str">
        <f t="shared" si="541"/>
        <v>a</v>
      </c>
      <c r="C936" s="14" t="s">
        <v>50</v>
      </c>
      <c r="D936" s="2" t="s">
        <v>49</v>
      </c>
      <c r="E936" s="16">
        <f>E939+E947+E948+E949</f>
        <v>143827.5</v>
      </c>
      <c r="F936" s="16">
        <f>F939+F947+F948+F949</f>
        <v>400000</v>
      </c>
      <c r="G936" s="16">
        <f t="shared" ref="G936:J936" si="542">G939+G947+G948+G949</f>
        <v>400000</v>
      </c>
      <c r="H936" s="16">
        <f t="shared" si="542"/>
        <v>0</v>
      </c>
      <c r="I936" s="16">
        <f t="shared" si="542"/>
        <v>600000</v>
      </c>
      <c r="J936" s="16">
        <f t="shared" si="542"/>
        <v>600000</v>
      </c>
      <c r="K936" s="42">
        <f t="shared" si="529"/>
        <v>0</v>
      </c>
      <c r="L936" s="1" t="s">
        <v>238</v>
      </c>
    </row>
    <row r="937" spans="1:12" ht="30.75" hidden="1" thickTop="1" x14ac:dyDescent="0.25">
      <c r="B937" s="1" t="str">
        <f t="shared" si="541"/>
        <v>b</v>
      </c>
      <c r="C937" s="28"/>
      <c r="D937" s="29" t="s">
        <v>20</v>
      </c>
      <c r="E937" s="31"/>
      <c r="F937" s="31"/>
      <c r="G937" s="31"/>
      <c r="H937" s="31"/>
      <c r="I937" s="31"/>
      <c r="J937" s="31"/>
      <c r="K937" s="31">
        <f t="shared" si="529"/>
        <v>0</v>
      </c>
      <c r="L937" s="38"/>
    </row>
    <row r="938" spans="1:12" ht="15.75" hidden="1" thickTop="1" x14ac:dyDescent="0.25">
      <c r="B938" s="1" t="str">
        <f t="shared" si="541"/>
        <v>b</v>
      </c>
      <c r="C938" s="28"/>
      <c r="D938" s="29" t="s">
        <v>19</v>
      </c>
      <c r="E938" s="31"/>
      <c r="F938" s="31"/>
      <c r="G938" s="31"/>
      <c r="H938" s="31"/>
      <c r="I938" s="31"/>
      <c r="J938" s="31"/>
      <c r="K938" s="31">
        <f t="shared" si="529"/>
        <v>0</v>
      </c>
      <c r="L938" s="38"/>
    </row>
    <row r="939" spans="1:12" ht="15.75" thickTop="1" x14ac:dyDescent="0.25">
      <c r="B939" s="1" t="str">
        <f t="shared" si="541"/>
        <v>a</v>
      </c>
      <c r="C939" s="8" t="s">
        <v>103</v>
      </c>
      <c r="D939" s="7" t="s">
        <v>18</v>
      </c>
      <c r="E939" s="6">
        <f>SUM(E940:E946)</f>
        <v>143827.5</v>
      </c>
      <c r="F939" s="6">
        <f>SUM(F940:F946)</f>
        <v>400000</v>
      </c>
      <c r="G939" s="6">
        <f t="shared" ref="G939:J939" si="543">SUM(G940:G946)</f>
        <v>400000</v>
      </c>
      <c r="H939" s="6">
        <f t="shared" si="543"/>
        <v>0</v>
      </c>
      <c r="I939" s="6">
        <f t="shared" si="543"/>
        <v>600000</v>
      </c>
      <c r="J939" s="6">
        <f t="shared" si="543"/>
        <v>600000</v>
      </c>
      <c r="K939" s="6">
        <f t="shared" si="529"/>
        <v>0</v>
      </c>
    </row>
    <row r="940" spans="1:12" hidden="1" x14ac:dyDescent="0.25">
      <c r="B940" s="1" t="str">
        <f t="shared" si="541"/>
        <v>b</v>
      </c>
      <c r="C940" s="11" t="s">
        <v>103</v>
      </c>
      <c r="D940" s="10" t="s">
        <v>17</v>
      </c>
      <c r="E940" s="9">
        <v>0</v>
      </c>
      <c r="F940" s="9"/>
      <c r="G940" s="9"/>
      <c r="H940" s="9"/>
      <c r="I940" s="9"/>
      <c r="J940" s="9"/>
      <c r="K940" s="9">
        <f t="shared" si="529"/>
        <v>0</v>
      </c>
      <c r="L940" s="38"/>
    </row>
    <row r="941" spans="1:12" ht="15.75" thickBot="1" x14ac:dyDescent="0.3">
      <c r="B941" s="1" t="str">
        <f t="shared" si="541"/>
        <v>a</v>
      </c>
      <c r="C941" s="11" t="s">
        <v>103</v>
      </c>
      <c r="D941" s="10" t="s">
        <v>16</v>
      </c>
      <c r="E941" s="9">
        <v>143827.5</v>
      </c>
      <c r="F941" s="9">
        <v>400000</v>
      </c>
      <c r="G941" s="9">
        <v>400000</v>
      </c>
      <c r="H941" s="9"/>
      <c r="I941" s="9">
        <v>600000</v>
      </c>
      <c r="J941" s="9">
        <v>600000</v>
      </c>
      <c r="K941" s="39">
        <f t="shared" si="529"/>
        <v>0</v>
      </c>
    </row>
    <row r="942" spans="1:12" ht="15.75" hidden="1" thickBot="1" x14ac:dyDescent="0.3">
      <c r="B942" s="1" t="str">
        <f t="shared" si="541"/>
        <v>b</v>
      </c>
      <c r="C942" s="11" t="s">
        <v>103</v>
      </c>
      <c r="D942" s="10" t="s">
        <v>15</v>
      </c>
      <c r="E942" s="9">
        <v>0</v>
      </c>
      <c r="F942" s="9"/>
      <c r="G942" s="9"/>
      <c r="H942" s="9"/>
      <c r="I942" s="9"/>
      <c r="J942" s="9"/>
      <c r="K942" s="9">
        <f t="shared" si="529"/>
        <v>0</v>
      </c>
      <c r="L942" s="38"/>
    </row>
    <row r="943" spans="1:12" ht="15.75" hidden="1" thickBot="1" x14ac:dyDescent="0.3">
      <c r="B943" s="1" t="str">
        <f t="shared" si="541"/>
        <v>b</v>
      </c>
      <c r="C943" s="11" t="s">
        <v>103</v>
      </c>
      <c r="D943" s="10" t="s">
        <v>14</v>
      </c>
      <c r="E943" s="9">
        <v>0</v>
      </c>
      <c r="F943" s="9"/>
      <c r="G943" s="9"/>
      <c r="H943" s="9"/>
      <c r="I943" s="9"/>
      <c r="J943" s="9"/>
      <c r="K943" s="9">
        <f t="shared" si="529"/>
        <v>0</v>
      </c>
      <c r="L943" s="38"/>
    </row>
    <row r="944" spans="1:12" ht="15.75" hidden="1" thickBot="1" x14ac:dyDescent="0.3">
      <c r="B944" s="1" t="str">
        <f t="shared" si="541"/>
        <v>b</v>
      </c>
      <c r="C944" s="11" t="s">
        <v>103</v>
      </c>
      <c r="D944" s="10" t="s">
        <v>13</v>
      </c>
      <c r="E944" s="9">
        <v>0</v>
      </c>
      <c r="F944" s="9"/>
      <c r="G944" s="9"/>
      <c r="H944" s="9"/>
      <c r="I944" s="9"/>
      <c r="J944" s="9"/>
      <c r="K944" s="9">
        <f t="shared" si="529"/>
        <v>0</v>
      </c>
      <c r="L944" s="38"/>
    </row>
    <row r="945" spans="1:12" ht="15.75" hidden="1" thickBot="1" x14ac:dyDescent="0.3">
      <c r="B945" s="1" t="str">
        <f t="shared" si="541"/>
        <v>b</v>
      </c>
      <c r="C945" s="11" t="s">
        <v>103</v>
      </c>
      <c r="D945" s="10" t="s">
        <v>12</v>
      </c>
      <c r="E945" s="9">
        <v>0</v>
      </c>
      <c r="F945" s="9"/>
      <c r="G945" s="9"/>
      <c r="H945" s="9"/>
      <c r="I945" s="9"/>
      <c r="J945" s="9"/>
      <c r="K945" s="9">
        <f t="shared" si="529"/>
        <v>0</v>
      </c>
      <c r="L945" s="38"/>
    </row>
    <row r="946" spans="1:12" ht="15.75" hidden="1" thickBot="1" x14ac:dyDescent="0.3">
      <c r="B946" s="1" t="str">
        <f t="shared" si="541"/>
        <v>b</v>
      </c>
      <c r="C946" s="11" t="s">
        <v>103</v>
      </c>
      <c r="D946" s="10" t="s">
        <v>11</v>
      </c>
      <c r="E946" s="9">
        <v>0</v>
      </c>
      <c r="F946" s="9"/>
      <c r="G946" s="9"/>
      <c r="H946" s="9"/>
      <c r="I946" s="9"/>
      <c r="J946" s="9"/>
      <c r="K946" s="9">
        <f t="shared" si="529"/>
        <v>0</v>
      </c>
      <c r="L946" s="38"/>
    </row>
    <row r="947" spans="1:12" ht="15.75" hidden="1" thickBot="1" x14ac:dyDescent="0.3">
      <c r="B947" s="1" t="str">
        <f t="shared" si="541"/>
        <v>b</v>
      </c>
      <c r="C947" s="8" t="s">
        <v>103</v>
      </c>
      <c r="D947" s="7" t="s">
        <v>10</v>
      </c>
      <c r="E947" s="6">
        <v>0</v>
      </c>
      <c r="F947" s="6">
        <v>0</v>
      </c>
      <c r="G947" s="6">
        <v>0</v>
      </c>
      <c r="H947" s="6">
        <v>0</v>
      </c>
      <c r="I947" s="6">
        <v>0</v>
      </c>
      <c r="J947" s="6">
        <v>0</v>
      </c>
      <c r="K947" s="6">
        <f t="shared" si="529"/>
        <v>0</v>
      </c>
      <c r="L947" s="38"/>
    </row>
    <row r="948" spans="1:12" ht="15.75" hidden="1" thickBot="1" x14ac:dyDescent="0.3">
      <c r="B948" s="1" t="str">
        <f t="shared" si="541"/>
        <v>b</v>
      </c>
      <c r="C948" s="8" t="s">
        <v>103</v>
      </c>
      <c r="D948" s="7" t="s">
        <v>9</v>
      </c>
      <c r="E948" s="6">
        <v>0</v>
      </c>
      <c r="F948" s="6">
        <v>0</v>
      </c>
      <c r="G948" s="6">
        <v>0</v>
      </c>
      <c r="H948" s="6">
        <v>0</v>
      </c>
      <c r="I948" s="6">
        <v>0</v>
      </c>
      <c r="J948" s="6">
        <v>0</v>
      </c>
      <c r="K948" s="6">
        <f t="shared" si="529"/>
        <v>0</v>
      </c>
      <c r="L948" s="38"/>
    </row>
    <row r="949" spans="1:12" ht="15.75" hidden="1" thickBot="1" x14ac:dyDescent="0.3">
      <c r="B949" s="1" t="str">
        <f t="shared" si="541"/>
        <v>b</v>
      </c>
      <c r="C949" s="5" t="s">
        <v>103</v>
      </c>
      <c r="D949" s="4" t="s">
        <v>8</v>
      </c>
      <c r="E949" s="3">
        <v>0</v>
      </c>
      <c r="F949" s="3">
        <v>0</v>
      </c>
      <c r="G949" s="3">
        <v>0</v>
      </c>
      <c r="H949" s="3">
        <v>0</v>
      </c>
      <c r="I949" s="3">
        <v>0</v>
      </c>
      <c r="J949" s="3">
        <v>0</v>
      </c>
      <c r="K949" s="3">
        <f t="shared" si="529"/>
        <v>0</v>
      </c>
      <c r="L949" s="38"/>
    </row>
    <row r="950" spans="1:12" ht="286.5" thickTop="1" thickBot="1" x14ac:dyDescent="0.3">
      <c r="A950" s="1" t="s">
        <v>200</v>
      </c>
      <c r="B950" s="1" t="str">
        <f t="shared" si="541"/>
        <v>a</v>
      </c>
      <c r="C950" s="14" t="s">
        <v>48</v>
      </c>
      <c r="D950" s="2" t="s">
        <v>47</v>
      </c>
      <c r="E950" s="16">
        <f>E964+E978</f>
        <v>6061315.9500000002</v>
      </c>
      <c r="F950" s="16">
        <f>F964+F978</f>
        <v>22000000</v>
      </c>
      <c r="G950" s="16">
        <f t="shared" ref="G950:J950" si="544">G964+G978</f>
        <v>20630000</v>
      </c>
      <c r="H950" s="16">
        <f t="shared" si="544"/>
        <v>0</v>
      </c>
      <c r="I950" s="16">
        <f t="shared" si="544"/>
        <v>23500000</v>
      </c>
      <c r="J950" s="16">
        <f t="shared" si="544"/>
        <v>23500000</v>
      </c>
      <c r="K950" s="42">
        <f t="shared" si="529"/>
        <v>0</v>
      </c>
      <c r="L950" s="1" t="s">
        <v>239</v>
      </c>
    </row>
    <row r="951" spans="1:12" ht="30.75" thickTop="1" x14ac:dyDescent="0.25">
      <c r="B951" s="1" t="str">
        <f t="shared" ref="B951:B952" si="545">IF(OR(E951&lt;&gt;0,F951&lt;&gt;0,G951&lt;&gt;0,H951&lt;&gt;0,I951&lt;&gt;0,J951&lt;&gt;0,K951&lt;&gt;0),"a","b")</f>
        <v>a</v>
      </c>
      <c r="C951" s="28"/>
      <c r="D951" s="29" t="s">
        <v>20</v>
      </c>
      <c r="E951" s="31">
        <f t="shared" ref="E951:F963" si="546">E965+E979</f>
        <v>0</v>
      </c>
      <c r="F951" s="31">
        <f t="shared" si="546"/>
        <v>0</v>
      </c>
      <c r="G951" s="31">
        <f t="shared" ref="G951:J951" si="547">G965+G979</f>
        <v>0</v>
      </c>
      <c r="H951" s="31">
        <f t="shared" si="547"/>
        <v>0</v>
      </c>
      <c r="I951" s="31">
        <f t="shared" si="547"/>
        <v>14</v>
      </c>
      <c r="J951" s="31">
        <f t="shared" si="547"/>
        <v>14</v>
      </c>
      <c r="K951" s="31">
        <f t="shared" si="529"/>
        <v>0</v>
      </c>
    </row>
    <row r="952" spans="1:12" ht="30" x14ac:dyDescent="0.25">
      <c r="B952" s="1" t="str">
        <f t="shared" si="545"/>
        <v>a</v>
      </c>
      <c r="C952" s="28"/>
      <c r="D952" s="29" t="s">
        <v>19</v>
      </c>
      <c r="E952" s="31">
        <f t="shared" si="546"/>
        <v>10</v>
      </c>
      <c r="F952" s="31">
        <f t="shared" si="546"/>
        <v>10</v>
      </c>
      <c r="G952" s="31">
        <f t="shared" ref="G952:J952" si="548">G966+G980</f>
        <v>25</v>
      </c>
      <c r="H952" s="31">
        <f t="shared" si="548"/>
        <v>0</v>
      </c>
      <c r="I952" s="31">
        <f t="shared" si="548"/>
        <v>25</v>
      </c>
      <c r="J952" s="31">
        <f t="shared" si="548"/>
        <v>25</v>
      </c>
      <c r="K952" s="31">
        <f t="shared" si="529"/>
        <v>0</v>
      </c>
    </row>
    <row r="953" spans="1:12" x14ac:dyDescent="0.25">
      <c r="B953" s="1" t="str">
        <f t="shared" si="541"/>
        <v>a</v>
      </c>
      <c r="C953" s="8" t="s">
        <v>103</v>
      </c>
      <c r="D953" s="7" t="s">
        <v>18</v>
      </c>
      <c r="E953" s="6">
        <f t="shared" si="546"/>
        <v>6061315.9500000002</v>
      </c>
      <c r="F953" s="6">
        <f t="shared" si="546"/>
        <v>22000000</v>
      </c>
      <c r="G953" s="6">
        <f t="shared" ref="G953:J953" si="549">G967+G981</f>
        <v>20601558</v>
      </c>
      <c r="H953" s="6">
        <f t="shared" si="549"/>
        <v>0</v>
      </c>
      <c r="I953" s="6">
        <f t="shared" si="549"/>
        <v>23500000</v>
      </c>
      <c r="J953" s="6">
        <f t="shared" si="549"/>
        <v>23500000</v>
      </c>
      <c r="K953" s="6">
        <f t="shared" ref="K953:K1016" si="550">J953-I953</f>
        <v>0</v>
      </c>
    </row>
    <row r="954" spans="1:12" hidden="1" x14ac:dyDescent="0.25">
      <c r="B954" s="1" t="str">
        <f t="shared" si="541"/>
        <v>b</v>
      </c>
      <c r="C954" s="11" t="s">
        <v>103</v>
      </c>
      <c r="D954" s="10" t="s">
        <v>17</v>
      </c>
      <c r="E954" s="9">
        <f t="shared" si="546"/>
        <v>0</v>
      </c>
      <c r="F954" s="9">
        <f t="shared" si="546"/>
        <v>0</v>
      </c>
      <c r="G954" s="9">
        <f t="shared" ref="G954:J954" si="551">G968+G982</f>
        <v>0</v>
      </c>
      <c r="H954" s="9">
        <f t="shared" si="551"/>
        <v>0</v>
      </c>
      <c r="I954" s="9">
        <f t="shared" si="551"/>
        <v>0</v>
      </c>
      <c r="J954" s="9">
        <f t="shared" si="551"/>
        <v>0</v>
      </c>
      <c r="K954" s="9">
        <f t="shared" si="550"/>
        <v>0</v>
      </c>
      <c r="L954" s="38"/>
    </row>
    <row r="955" spans="1:12" x14ac:dyDescent="0.25">
      <c r="B955" s="1" t="str">
        <f t="shared" si="541"/>
        <v>a</v>
      </c>
      <c r="C955" s="11" t="s">
        <v>103</v>
      </c>
      <c r="D955" s="10" t="s">
        <v>16</v>
      </c>
      <c r="E955" s="9">
        <f t="shared" si="546"/>
        <v>89413</v>
      </c>
      <c r="F955" s="9">
        <f t="shared" si="546"/>
        <v>112000</v>
      </c>
      <c r="G955" s="9">
        <f t="shared" ref="G955:J955" si="552">G969+G983</f>
        <v>992000</v>
      </c>
      <c r="H955" s="9">
        <f t="shared" si="552"/>
        <v>0</v>
      </c>
      <c r="I955" s="9">
        <f t="shared" si="552"/>
        <v>2650000</v>
      </c>
      <c r="J955" s="9">
        <f t="shared" si="552"/>
        <v>2650000</v>
      </c>
      <c r="K955" s="9">
        <f t="shared" si="550"/>
        <v>0</v>
      </c>
    </row>
    <row r="956" spans="1:12" hidden="1" x14ac:dyDescent="0.25">
      <c r="B956" s="1" t="str">
        <f t="shared" si="541"/>
        <v>b</v>
      </c>
      <c r="C956" s="11" t="s">
        <v>103</v>
      </c>
      <c r="D956" s="10" t="s">
        <v>15</v>
      </c>
      <c r="E956" s="9">
        <f t="shared" si="546"/>
        <v>0</v>
      </c>
      <c r="F956" s="9">
        <f t="shared" si="546"/>
        <v>0</v>
      </c>
      <c r="G956" s="9">
        <f t="shared" ref="G956:J956" si="553">G970+G984</f>
        <v>0</v>
      </c>
      <c r="H956" s="9">
        <f t="shared" si="553"/>
        <v>0</v>
      </c>
      <c r="I956" s="9">
        <f t="shared" si="553"/>
        <v>0</v>
      </c>
      <c r="J956" s="9">
        <f t="shared" si="553"/>
        <v>0</v>
      </c>
      <c r="K956" s="9">
        <f t="shared" si="550"/>
        <v>0</v>
      </c>
      <c r="L956" s="38"/>
    </row>
    <row r="957" spans="1:12" hidden="1" x14ac:dyDescent="0.25">
      <c r="B957" s="1" t="str">
        <f t="shared" si="541"/>
        <v>b</v>
      </c>
      <c r="C957" s="11" t="s">
        <v>103</v>
      </c>
      <c r="D957" s="10" t="s">
        <v>14</v>
      </c>
      <c r="E957" s="9">
        <f t="shared" si="546"/>
        <v>0</v>
      </c>
      <c r="F957" s="9">
        <f t="shared" si="546"/>
        <v>0</v>
      </c>
      <c r="G957" s="9">
        <f t="shared" ref="G957:J957" si="554">G971+G985</f>
        <v>0</v>
      </c>
      <c r="H957" s="9">
        <f t="shared" si="554"/>
        <v>0</v>
      </c>
      <c r="I957" s="9">
        <f t="shared" si="554"/>
        <v>0</v>
      </c>
      <c r="J957" s="9">
        <f t="shared" si="554"/>
        <v>0</v>
      </c>
      <c r="K957" s="9">
        <f t="shared" si="550"/>
        <v>0</v>
      </c>
      <c r="L957" s="38"/>
    </row>
    <row r="958" spans="1:12" hidden="1" x14ac:dyDescent="0.25">
      <c r="B958" s="1" t="str">
        <f t="shared" si="541"/>
        <v>b</v>
      </c>
      <c r="C958" s="11" t="s">
        <v>103</v>
      </c>
      <c r="D958" s="10" t="s">
        <v>13</v>
      </c>
      <c r="E958" s="9">
        <f t="shared" si="546"/>
        <v>0</v>
      </c>
      <c r="F958" s="9">
        <f t="shared" si="546"/>
        <v>0</v>
      </c>
      <c r="G958" s="9">
        <f t="shared" ref="G958:J958" si="555">G972+G986</f>
        <v>0</v>
      </c>
      <c r="H958" s="9">
        <f t="shared" si="555"/>
        <v>0</v>
      </c>
      <c r="I958" s="9">
        <f t="shared" si="555"/>
        <v>0</v>
      </c>
      <c r="J958" s="9">
        <f t="shared" si="555"/>
        <v>0</v>
      </c>
      <c r="K958" s="9">
        <f t="shared" si="550"/>
        <v>0</v>
      </c>
      <c r="L958" s="38"/>
    </row>
    <row r="959" spans="1:12" x14ac:dyDescent="0.25">
      <c r="B959" s="1" t="str">
        <f t="shared" si="541"/>
        <v>a</v>
      </c>
      <c r="C959" s="11" t="s">
        <v>103</v>
      </c>
      <c r="D959" s="10" t="s">
        <v>12</v>
      </c>
      <c r="E959" s="9">
        <f t="shared" si="546"/>
        <v>5971502.9500000002</v>
      </c>
      <c r="F959" s="9">
        <f t="shared" si="546"/>
        <v>21888000</v>
      </c>
      <c r="G959" s="9">
        <f t="shared" ref="G959:J959" si="556">G973+G987</f>
        <v>19609558</v>
      </c>
      <c r="H959" s="9">
        <f t="shared" si="556"/>
        <v>0</v>
      </c>
      <c r="I959" s="9">
        <f t="shared" si="556"/>
        <v>20850000</v>
      </c>
      <c r="J959" s="9">
        <f t="shared" si="556"/>
        <v>20850000</v>
      </c>
      <c r="K959" s="39">
        <f t="shared" si="550"/>
        <v>0</v>
      </c>
    </row>
    <row r="960" spans="1:12" x14ac:dyDescent="0.25">
      <c r="B960" s="1" t="str">
        <f t="shared" si="541"/>
        <v>a</v>
      </c>
      <c r="C960" s="11" t="s">
        <v>103</v>
      </c>
      <c r="D960" s="10" t="s">
        <v>11</v>
      </c>
      <c r="E960" s="9">
        <f t="shared" si="546"/>
        <v>400</v>
      </c>
      <c r="F960" s="9">
        <f t="shared" si="546"/>
        <v>0</v>
      </c>
      <c r="G960" s="9">
        <f t="shared" ref="G960:J960" si="557">G974+G988</f>
        <v>0</v>
      </c>
      <c r="H960" s="9">
        <f t="shared" si="557"/>
        <v>0</v>
      </c>
      <c r="I960" s="9">
        <f t="shared" si="557"/>
        <v>0</v>
      </c>
      <c r="J960" s="9">
        <f t="shared" si="557"/>
        <v>0</v>
      </c>
      <c r="K960" s="9">
        <f t="shared" si="550"/>
        <v>0</v>
      </c>
    </row>
    <row r="961" spans="2:12" ht="30.75" thickBot="1" x14ac:dyDescent="0.3">
      <c r="B961" s="1" t="str">
        <f t="shared" si="541"/>
        <v>a</v>
      </c>
      <c r="C961" s="8" t="s">
        <v>103</v>
      </c>
      <c r="D961" s="7" t="s">
        <v>10</v>
      </c>
      <c r="E961" s="6">
        <f t="shared" si="546"/>
        <v>0</v>
      </c>
      <c r="F961" s="6">
        <f t="shared" si="546"/>
        <v>0</v>
      </c>
      <c r="G961" s="6">
        <f t="shared" ref="G961:J961" si="558">G975+G989</f>
        <v>28442</v>
      </c>
      <c r="H961" s="6">
        <f t="shared" si="558"/>
        <v>0</v>
      </c>
      <c r="I961" s="6">
        <f t="shared" si="558"/>
        <v>0</v>
      </c>
      <c r="J961" s="6">
        <f t="shared" si="558"/>
        <v>0</v>
      </c>
      <c r="K961" s="6">
        <f t="shared" si="550"/>
        <v>0</v>
      </c>
    </row>
    <row r="962" spans="2:12" ht="15.75" hidden="1" thickBot="1" x14ac:dyDescent="0.3">
      <c r="B962" s="1" t="str">
        <f t="shared" si="541"/>
        <v>b</v>
      </c>
      <c r="C962" s="8" t="s">
        <v>103</v>
      </c>
      <c r="D962" s="7" t="s">
        <v>9</v>
      </c>
      <c r="E962" s="6">
        <f t="shared" si="546"/>
        <v>0</v>
      </c>
      <c r="F962" s="6">
        <f t="shared" si="546"/>
        <v>0</v>
      </c>
      <c r="G962" s="6">
        <f t="shared" ref="G962:J962" si="559">G976+G990</f>
        <v>0</v>
      </c>
      <c r="H962" s="6">
        <f t="shared" si="559"/>
        <v>0</v>
      </c>
      <c r="I962" s="6">
        <f t="shared" si="559"/>
        <v>0</v>
      </c>
      <c r="J962" s="6">
        <f t="shared" si="559"/>
        <v>0</v>
      </c>
      <c r="K962" s="6">
        <f t="shared" si="550"/>
        <v>0</v>
      </c>
      <c r="L962" s="38"/>
    </row>
    <row r="963" spans="2:12" ht="15.75" hidden="1" thickBot="1" x14ac:dyDescent="0.3">
      <c r="B963" s="1" t="str">
        <f t="shared" si="541"/>
        <v>b</v>
      </c>
      <c r="C963" s="5" t="s">
        <v>103</v>
      </c>
      <c r="D963" s="4" t="s">
        <v>8</v>
      </c>
      <c r="E963" s="3">
        <f t="shared" si="546"/>
        <v>0</v>
      </c>
      <c r="F963" s="3">
        <f t="shared" si="546"/>
        <v>0</v>
      </c>
      <c r="G963" s="3">
        <f t="shared" ref="G963:J963" si="560">G977+G991</f>
        <v>0</v>
      </c>
      <c r="H963" s="3">
        <f t="shared" si="560"/>
        <v>0</v>
      </c>
      <c r="I963" s="3">
        <f t="shared" si="560"/>
        <v>0</v>
      </c>
      <c r="J963" s="3">
        <f t="shared" si="560"/>
        <v>0</v>
      </c>
      <c r="K963" s="3">
        <f t="shared" si="550"/>
        <v>0</v>
      </c>
      <c r="L963" s="38"/>
    </row>
    <row r="964" spans="2:12" ht="31.5" thickTop="1" thickBot="1" x14ac:dyDescent="0.3">
      <c r="B964" s="1" t="str">
        <f t="shared" si="541"/>
        <v>a</v>
      </c>
      <c r="C964" s="14" t="s">
        <v>182</v>
      </c>
      <c r="D964" s="2" t="s">
        <v>47</v>
      </c>
      <c r="E964" s="16">
        <f>E967+E975+E976+E977</f>
        <v>6061315.9500000002</v>
      </c>
      <c r="F964" s="16">
        <f>F967+F975+F976+F977</f>
        <v>22000000</v>
      </c>
      <c r="G964" s="16">
        <f t="shared" ref="G964:J964" si="561">G967+G975+G976+G977</f>
        <v>19950000</v>
      </c>
      <c r="H964" s="16">
        <f t="shared" si="561"/>
        <v>0</v>
      </c>
      <c r="I964" s="16">
        <f t="shared" si="561"/>
        <v>22450000</v>
      </c>
      <c r="J964" s="16">
        <f t="shared" si="561"/>
        <v>22450000</v>
      </c>
      <c r="K964" s="16">
        <f t="shared" si="550"/>
        <v>0</v>
      </c>
    </row>
    <row r="965" spans="2:12" ht="30.75" hidden="1" thickTop="1" x14ac:dyDescent="0.25">
      <c r="B965" s="1" t="str">
        <f t="shared" si="541"/>
        <v>b</v>
      </c>
      <c r="C965" s="28"/>
      <c r="D965" s="29" t="s">
        <v>20</v>
      </c>
      <c r="E965" s="31"/>
      <c r="F965" s="31"/>
      <c r="G965" s="31"/>
      <c r="H965" s="31"/>
      <c r="I965" s="31"/>
      <c r="J965" s="31"/>
      <c r="K965" s="31">
        <f t="shared" si="550"/>
        <v>0</v>
      </c>
      <c r="L965" s="38"/>
    </row>
    <row r="966" spans="2:12" ht="30.75" thickTop="1" x14ac:dyDescent="0.25">
      <c r="B966" s="1" t="str">
        <f t="shared" si="541"/>
        <v>a</v>
      </c>
      <c r="C966" s="28"/>
      <c r="D966" s="29" t="s">
        <v>19</v>
      </c>
      <c r="E966" s="31">
        <v>10</v>
      </c>
      <c r="F966" s="31">
        <v>10</v>
      </c>
      <c r="G966" s="31">
        <v>25</v>
      </c>
      <c r="H966" s="31"/>
      <c r="I966" s="31">
        <v>25</v>
      </c>
      <c r="J966" s="31">
        <v>25</v>
      </c>
      <c r="K966" s="31">
        <f t="shared" si="550"/>
        <v>0</v>
      </c>
    </row>
    <row r="967" spans="2:12" x14ac:dyDescent="0.25">
      <c r="B967" s="1" t="str">
        <f t="shared" si="541"/>
        <v>a</v>
      </c>
      <c r="C967" s="8" t="s">
        <v>103</v>
      </c>
      <c r="D967" s="7" t="s">
        <v>18</v>
      </c>
      <c r="E967" s="6">
        <f>SUM(E968:E974)</f>
        <v>6061315.9500000002</v>
      </c>
      <c r="F967" s="6">
        <f>SUM(F968:F974)</f>
        <v>22000000</v>
      </c>
      <c r="G967" s="6">
        <f t="shared" ref="G967:J967" si="562">SUM(G968:G974)</f>
        <v>19921558</v>
      </c>
      <c r="H967" s="6">
        <f t="shared" si="562"/>
        <v>0</v>
      </c>
      <c r="I967" s="6">
        <f t="shared" si="562"/>
        <v>22450000</v>
      </c>
      <c r="J967" s="6">
        <f t="shared" si="562"/>
        <v>22450000</v>
      </c>
      <c r="K967" s="6">
        <f t="shared" si="550"/>
        <v>0</v>
      </c>
    </row>
    <row r="968" spans="2:12" hidden="1" x14ac:dyDescent="0.25">
      <c r="B968" s="1" t="str">
        <f t="shared" si="541"/>
        <v>b</v>
      </c>
      <c r="C968" s="11" t="s">
        <v>103</v>
      </c>
      <c r="D968" s="10" t="s">
        <v>17</v>
      </c>
      <c r="E968" s="9">
        <v>0</v>
      </c>
      <c r="F968" s="9">
        <v>0</v>
      </c>
      <c r="G968" s="9">
        <v>0</v>
      </c>
      <c r="H968" s="9"/>
      <c r="I968" s="9">
        <v>0</v>
      </c>
      <c r="J968" s="9"/>
      <c r="K968" s="9">
        <f t="shared" si="550"/>
        <v>0</v>
      </c>
      <c r="L968" s="38"/>
    </row>
    <row r="969" spans="2:12" x14ac:dyDescent="0.25">
      <c r="B969" s="1" t="str">
        <f t="shared" si="541"/>
        <v>a</v>
      </c>
      <c r="C969" s="11" t="s">
        <v>103</v>
      </c>
      <c r="D969" s="10" t="s">
        <v>16</v>
      </c>
      <c r="E969" s="9">
        <v>89413</v>
      </c>
      <c r="F969" s="9">
        <v>112000</v>
      </c>
      <c r="G969" s="9">
        <v>312000</v>
      </c>
      <c r="H969" s="9"/>
      <c r="I969" s="9">
        <v>1600000</v>
      </c>
      <c r="J969" s="9">
        <v>1600000</v>
      </c>
      <c r="K969" s="39">
        <f t="shared" si="550"/>
        <v>0</v>
      </c>
    </row>
    <row r="970" spans="2:12" hidden="1" x14ac:dyDescent="0.25">
      <c r="B970" s="1" t="str">
        <f t="shared" si="541"/>
        <v>b</v>
      </c>
      <c r="C970" s="11" t="s">
        <v>103</v>
      </c>
      <c r="D970" s="10" t="s">
        <v>15</v>
      </c>
      <c r="E970" s="9">
        <v>0</v>
      </c>
      <c r="F970" s="9">
        <v>0</v>
      </c>
      <c r="G970" s="9">
        <v>0</v>
      </c>
      <c r="H970" s="9"/>
      <c r="I970" s="9">
        <v>0</v>
      </c>
      <c r="J970" s="9"/>
      <c r="K970" s="9">
        <f t="shared" si="550"/>
        <v>0</v>
      </c>
      <c r="L970" s="38"/>
    </row>
    <row r="971" spans="2:12" hidden="1" x14ac:dyDescent="0.25">
      <c r="B971" s="1" t="str">
        <f t="shared" si="541"/>
        <v>b</v>
      </c>
      <c r="C971" s="11" t="s">
        <v>103</v>
      </c>
      <c r="D971" s="10" t="s">
        <v>14</v>
      </c>
      <c r="E971" s="9">
        <v>0</v>
      </c>
      <c r="F971" s="9">
        <v>0</v>
      </c>
      <c r="G971" s="9">
        <v>0</v>
      </c>
      <c r="H971" s="9"/>
      <c r="I971" s="9">
        <v>0</v>
      </c>
      <c r="J971" s="9"/>
      <c r="K971" s="9">
        <f t="shared" si="550"/>
        <v>0</v>
      </c>
      <c r="L971" s="38"/>
    </row>
    <row r="972" spans="2:12" hidden="1" x14ac:dyDescent="0.25">
      <c r="B972" s="1" t="str">
        <f t="shared" si="541"/>
        <v>b</v>
      </c>
      <c r="C972" s="11" t="s">
        <v>103</v>
      </c>
      <c r="D972" s="10" t="s">
        <v>13</v>
      </c>
      <c r="E972" s="9">
        <v>0</v>
      </c>
      <c r="F972" s="9">
        <v>0</v>
      </c>
      <c r="G972" s="9">
        <v>0</v>
      </c>
      <c r="H972" s="9"/>
      <c r="I972" s="9">
        <v>0</v>
      </c>
      <c r="J972" s="9"/>
      <c r="K972" s="9">
        <f t="shared" si="550"/>
        <v>0</v>
      </c>
      <c r="L972" s="38"/>
    </row>
    <row r="973" spans="2:12" x14ac:dyDescent="0.25">
      <c r="B973" s="1" t="str">
        <f t="shared" si="541"/>
        <v>a</v>
      </c>
      <c r="C973" s="11" t="s">
        <v>103</v>
      </c>
      <c r="D973" s="10" t="s">
        <v>12</v>
      </c>
      <c r="E973" s="9">
        <v>5971502.9500000002</v>
      </c>
      <c r="F973" s="9">
        <v>21888000</v>
      </c>
      <c r="G973" s="9">
        <v>19609558</v>
      </c>
      <c r="H973" s="9"/>
      <c r="I973" s="9">
        <v>20850000</v>
      </c>
      <c r="J973" s="9">
        <v>20850000</v>
      </c>
      <c r="K973" s="39">
        <f t="shared" si="550"/>
        <v>0</v>
      </c>
    </row>
    <row r="974" spans="2:12" x14ac:dyDescent="0.25">
      <c r="B974" s="1" t="str">
        <f t="shared" si="541"/>
        <v>a</v>
      </c>
      <c r="C974" s="11" t="s">
        <v>103</v>
      </c>
      <c r="D974" s="10" t="s">
        <v>11</v>
      </c>
      <c r="E974" s="9">
        <v>400</v>
      </c>
      <c r="F974" s="9">
        <v>0</v>
      </c>
      <c r="G974" s="9">
        <v>0</v>
      </c>
      <c r="H974" s="9"/>
      <c r="I974" s="9">
        <v>0</v>
      </c>
      <c r="J974" s="9"/>
      <c r="K974" s="9">
        <f t="shared" si="550"/>
        <v>0</v>
      </c>
    </row>
    <row r="975" spans="2:12" ht="30.75" thickBot="1" x14ac:dyDescent="0.3">
      <c r="B975" s="1" t="str">
        <f t="shared" si="541"/>
        <v>a</v>
      </c>
      <c r="C975" s="8" t="s">
        <v>103</v>
      </c>
      <c r="D975" s="7" t="s">
        <v>10</v>
      </c>
      <c r="E975" s="6">
        <v>0</v>
      </c>
      <c r="F975" s="6">
        <v>0</v>
      </c>
      <c r="G975" s="6">
        <v>28442</v>
      </c>
      <c r="H975" s="6">
        <v>0</v>
      </c>
      <c r="I975" s="6">
        <v>0</v>
      </c>
      <c r="J975" s="6">
        <v>0</v>
      </c>
      <c r="K975" s="6">
        <f t="shared" si="550"/>
        <v>0</v>
      </c>
    </row>
    <row r="976" spans="2:12" ht="15.75" hidden="1" thickBot="1" x14ac:dyDescent="0.3">
      <c r="B976" s="1" t="str">
        <f t="shared" si="541"/>
        <v>b</v>
      </c>
      <c r="C976" s="8" t="s">
        <v>103</v>
      </c>
      <c r="D976" s="7" t="s">
        <v>9</v>
      </c>
      <c r="E976" s="6">
        <v>0</v>
      </c>
      <c r="F976" s="6">
        <v>0</v>
      </c>
      <c r="G976" s="6">
        <v>0</v>
      </c>
      <c r="H976" s="6">
        <v>0</v>
      </c>
      <c r="I976" s="6">
        <v>0</v>
      </c>
      <c r="J976" s="6">
        <v>0</v>
      </c>
      <c r="K976" s="6">
        <f t="shared" si="550"/>
        <v>0</v>
      </c>
      <c r="L976" s="38"/>
    </row>
    <row r="977" spans="1:12" ht="15.75" hidden="1" thickBot="1" x14ac:dyDescent="0.3">
      <c r="B977" s="1" t="str">
        <f t="shared" si="541"/>
        <v>b</v>
      </c>
      <c r="C977" s="5" t="s">
        <v>103</v>
      </c>
      <c r="D977" s="4" t="s">
        <v>8</v>
      </c>
      <c r="E977" s="3">
        <v>0</v>
      </c>
      <c r="F977" s="3">
        <v>0</v>
      </c>
      <c r="G977" s="3">
        <v>0</v>
      </c>
      <c r="H977" s="3">
        <v>0</v>
      </c>
      <c r="I977" s="3">
        <v>0</v>
      </c>
      <c r="J977" s="3">
        <v>0</v>
      </c>
      <c r="K977" s="3">
        <f t="shared" si="550"/>
        <v>0</v>
      </c>
      <c r="L977" s="38"/>
    </row>
    <row r="978" spans="1:12" ht="91.5" thickTop="1" thickBot="1" x14ac:dyDescent="0.3">
      <c r="B978" s="1" t="str">
        <f t="shared" si="541"/>
        <v>a</v>
      </c>
      <c r="C978" s="14" t="s">
        <v>183</v>
      </c>
      <c r="D978" s="2" t="s">
        <v>184</v>
      </c>
      <c r="E978" s="16">
        <f>E981+E989+E990+E991</f>
        <v>0</v>
      </c>
      <c r="F978" s="16">
        <f>F981+F989+F990+F991</f>
        <v>0</v>
      </c>
      <c r="G978" s="16">
        <f t="shared" ref="G978:J978" si="563">G981+G989+G990+G991</f>
        <v>680000</v>
      </c>
      <c r="H978" s="16">
        <f t="shared" si="563"/>
        <v>0</v>
      </c>
      <c r="I978" s="42">
        <f t="shared" si="563"/>
        <v>1050000</v>
      </c>
      <c r="J978" s="16">
        <f t="shared" si="563"/>
        <v>1050000</v>
      </c>
      <c r="K978" s="16">
        <f t="shared" si="550"/>
        <v>0</v>
      </c>
    </row>
    <row r="979" spans="1:12" ht="30.75" thickTop="1" x14ac:dyDescent="0.25">
      <c r="B979" s="1" t="str">
        <f t="shared" ref="B979:B980" si="564">IF(OR(E979&lt;&gt;0,F979&lt;&gt;0,G979&lt;&gt;0,H979&lt;&gt;0,I979&lt;&gt;0,J979&lt;&gt;0,K979&lt;&gt;0),"a","b")</f>
        <v>a</v>
      </c>
      <c r="C979" s="28"/>
      <c r="D979" s="29" t="s">
        <v>20</v>
      </c>
      <c r="E979" s="31"/>
      <c r="F979" s="31"/>
      <c r="G979" s="31"/>
      <c r="H979" s="31"/>
      <c r="I979" s="41">
        <v>14</v>
      </c>
      <c r="J979" s="31">
        <v>14</v>
      </c>
      <c r="K979" s="31">
        <f t="shared" si="550"/>
        <v>0</v>
      </c>
      <c r="L979" s="56"/>
    </row>
    <row r="980" spans="1:12" hidden="1" x14ac:dyDescent="0.25">
      <c r="B980" s="1" t="str">
        <f t="shared" si="564"/>
        <v>b</v>
      </c>
      <c r="C980" s="28"/>
      <c r="D980" s="29" t="s">
        <v>19</v>
      </c>
      <c r="E980" s="31"/>
      <c r="F980" s="31"/>
      <c r="G980" s="31"/>
      <c r="H980" s="31"/>
      <c r="I980" s="31"/>
      <c r="J980" s="31"/>
      <c r="K980" s="31">
        <f t="shared" si="550"/>
        <v>0</v>
      </c>
      <c r="L980" s="38"/>
    </row>
    <row r="981" spans="1:12" x14ac:dyDescent="0.25">
      <c r="B981" s="1" t="str">
        <f t="shared" si="541"/>
        <v>a</v>
      </c>
      <c r="C981" s="8" t="s">
        <v>103</v>
      </c>
      <c r="D981" s="7" t="s">
        <v>18</v>
      </c>
      <c r="E981" s="6">
        <f>SUM(E982:E988)</f>
        <v>0</v>
      </c>
      <c r="F981" s="6">
        <f>SUM(F982:F988)</f>
        <v>0</v>
      </c>
      <c r="G981" s="6">
        <f t="shared" ref="G981:J981" si="565">SUM(G982:G988)</f>
        <v>680000</v>
      </c>
      <c r="H981" s="6">
        <f t="shared" si="565"/>
        <v>0</v>
      </c>
      <c r="I981" s="6">
        <f t="shared" si="565"/>
        <v>1050000</v>
      </c>
      <c r="J981" s="6">
        <f t="shared" si="565"/>
        <v>1050000</v>
      </c>
      <c r="K981" s="6">
        <f t="shared" si="550"/>
        <v>0</v>
      </c>
    </row>
    <row r="982" spans="1:12" hidden="1" x14ac:dyDescent="0.25">
      <c r="B982" s="1" t="str">
        <f t="shared" si="541"/>
        <v>b</v>
      </c>
      <c r="C982" s="11" t="s">
        <v>103</v>
      </c>
      <c r="D982" s="10" t="s">
        <v>17</v>
      </c>
      <c r="E982" s="9"/>
      <c r="F982" s="9"/>
      <c r="G982" s="9">
        <v>0</v>
      </c>
      <c r="H982" s="9"/>
      <c r="I982" s="9">
        <v>0</v>
      </c>
      <c r="J982" s="9"/>
      <c r="K982" s="9">
        <f t="shared" si="550"/>
        <v>0</v>
      </c>
      <c r="L982" s="38"/>
    </row>
    <row r="983" spans="1:12" ht="15.75" thickBot="1" x14ac:dyDescent="0.3">
      <c r="B983" s="1" t="str">
        <f t="shared" si="541"/>
        <v>a</v>
      </c>
      <c r="C983" s="11" t="s">
        <v>103</v>
      </c>
      <c r="D983" s="10" t="s">
        <v>16</v>
      </c>
      <c r="E983" s="9"/>
      <c r="F983" s="9"/>
      <c r="G983" s="9">
        <v>680000</v>
      </c>
      <c r="H983" s="9"/>
      <c r="I983" s="9">
        <v>1050000</v>
      </c>
      <c r="J983" s="9">
        <v>1050000</v>
      </c>
      <c r="K983" s="39">
        <f t="shared" si="550"/>
        <v>0</v>
      </c>
    </row>
    <row r="984" spans="1:12" ht="15.75" hidden="1" thickBot="1" x14ac:dyDescent="0.3">
      <c r="B984" s="1" t="str">
        <f t="shared" si="541"/>
        <v>b</v>
      </c>
      <c r="C984" s="11" t="s">
        <v>103</v>
      </c>
      <c r="D984" s="10" t="s">
        <v>15</v>
      </c>
      <c r="E984" s="9"/>
      <c r="F984" s="9"/>
      <c r="G984" s="9">
        <v>0</v>
      </c>
      <c r="H984" s="9"/>
      <c r="I984" s="9">
        <v>0</v>
      </c>
      <c r="J984" s="9"/>
      <c r="K984" s="9">
        <f t="shared" si="550"/>
        <v>0</v>
      </c>
      <c r="L984" s="38"/>
    </row>
    <row r="985" spans="1:12" ht="15.75" hidden="1" thickBot="1" x14ac:dyDescent="0.3">
      <c r="B985" s="1" t="str">
        <f t="shared" si="541"/>
        <v>b</v>
      </c>
      <c r="C985" s="11" t="s">
        <v>103</v>
      </c>
      <c r="D985" s="10" t="s">
        <v>14</v>
      </c>
      <c r="E985" s="9"/>
      <c r="F985" s="9"/>
      <c r="G985" s="9">
        <v>0</v>
      </c>
      <c r="H985" s="9"/>
      <c r="I985" s="9">
        <v>0</v>
      </c>
      <c r="J985" s="9"/>
      <c r="K985" s="9">
        <f t="shared" si="550"/>
        <v>0</v>
      </c>
      <c r="L985" s="38"/>
    </row>
    <row r="986" spans="1:12" ht="15.75" hidden="1" thickBot="1" x14ac:dyDescent="0.3">
      <c r="B986" s="1" t="str">
        <f t="shared" si="541"/>
        <v>b</v>
      </c>
      <c r="C986" s="11" t="s">
        <v>103</v>
      </c>
      <c r="D986" s="10" t="s">
        <v>13</v>
      </c>
      <c r="E986" s="9"/>
      <c r="F986" s="9"/>
      <c r="G986" s="9">
        <v>0</v>
      </c>
      <c r="H986" s="9"/>
      <c r="I986" s="9">
        <v>0</v>
      </c>
      <c r="J986" s="9"/>
      <c r="K986" s="9">
        <f t="shared" si="550"/>
        <v>0</v>
      </c>
      <c r="L986" s="38"/>
    </row>
    <row r="987" spans="1:12" ht="15.75" hidden="1" thickBot="1" x14ac:dyDescent="0.3">
      <c r="B987" s="1" t="str">
        <f t="shared" si="541"/>
        <v>b</v>
      </c>
      <c r="C987" s="11" t="s">
        <v>103</v>
      </c>
      <c r="D987" s="10" t="s">
        <v>12</v>
      </c>
      <c r="E987" s="9"/>
      <c r="F987" s="9"/>
      <c r="G987" s="9">
        <v>0</v>
      </c>
      <c r="H987" s="9"/>
      <c r="I987" s="9">
        <v>0</v>
      </c>
      <c r="J987" s="9"/>
      <c r="K987" s="9">
        <f t="shared" si="550"/>
        <v>0</v>
      </c>
      <c r="L987" s="38"/>
    </row>
    <row r="988" spans="1:12" ht="15.75" hidden="1" thickBot="1" x14ac:dyDescent="0.3">
      <c r="B988" s="1" t="str">
        <f t="shared" si="541"/>
        <v>b</v>
      </c>
      <c r="C988" s="11" t="s">
        <v>103</v>
      </c>
      <c r="D988" s="10" t="s">
        <v>11</v>
      </c>
      <c r="E988" s="9"/>
      <c r="F988" s="9"/>
      <c r="G988" s="9">
        <v>0</v>
      </c>
      <c r="H988" s="9"/>
      <c r="I988" s="9">
        <v>0</v>
      </c>
      <c r="J988" s="9"/>
      <c r="K988" s="9">
        <f t="shared" si="550"/>
        <v>0</v>
      </c>
      <c r="L988" s="38"/>
    </row>
    <row r="989" spans="1:12" ht="15.75" hidden="1" thickBot="1" x14ac:dyDescent="0.3">
      <c r="B989" s="1" t="str">
        <f t="shared" si="541"/>
        <v>b</v>
      </c>
      <c r="C989" s="8" t="s">
        <v>103</v>
      </c>
      <c r="D989" s="7" t="s">
        <v>10</v>
      </c>
      <c r="E989" s="6">
        <v>0</v>
      </c>
      <c r="F989" s="6">
        <v>0</v>
      </c>
      <c r="G989" s="6">
        <v>0</v>
      </c>
      <c r="H989" s="6">
        <v>0</v>
      </c>
      <c r="I989" s="6">
        <v>0</v>
      </c>
      <c r="J989" s="6">
        <v>0</v>
      </c>
      <c r="K989" s="6">
        <f t="shared" si="550"/>
        <v>0</v>
      </c>
      <c r="L989" s="38"/>
    </row>
    <row r="990" spans="1:12" ht="15.75" hidden="1" thickBot="1" x14ac:dyDescent="0.3">
      <c r="B990" s="1" t="str">
        <f t="shared" si="541"/>
        <v>b</v>
      </c>
      <c r="C990" s="8" t="s">
        <v>103</v>
      </c>
      <c r="D990" s="7" t="s">
        <v>9</v>
      </c>
      <c r="E990" s="6">
        <v>0</v>
      </c>
      <c r="F990" s="6">
        <v>0</v>
      </c>
      <c r="G990" s="6">
        <v>0</v>
      </c>
      <c r="H990" s="6">
        <v>0</v>
      </c>
      <c r="I990" s="6">
        <v>0</v>
      </c>
      <c r="J990" s="6">
        <v>0</v>
      </c>
      <c r="K990" s="6">
        <f t="shared" si="550"/>
        <v>0</v>
      </c>
      <c r="L990" s="38"/>
    </row>
    <row r="991" spans="1:12" ht="15.75" hidden="1" thickBot="1" x14ac:dyDescent="0.3">
      <c r="B991" s="1" t="str">
        <f t="shared" si="541"/>
        <v>b</v>
      </c>
      <c r="C991" s="5" t="s">
        <v>103</v>
      </c>
      <c r="D991" s="4" t="s">
        <v>8</v>
      </c>
      <c r="E991" s="3">
        <v>0</v>
      </c>
      <c r="F991" s="3">
        <v>0</v>
      </c>
      <c r="G991" s="3">
        <v>0</v>
      </c>
      <c r="H991" s="3">
        <v>0</v>
      </c>
      <c r="I991" s="3">
        <v>0</v>
      </c>
      <c r="J991" s="3">
        <v>0</v>
      </c>
      <c r="K991" s="3">
        <f t="shared" si="550"/>
        <v>0</v>
      </c>
      <c r="L991" s="38"/>
    </row>
    <row r="992" spans="1:12" ht="61.5" thickTop="1" thickBot="1" x14ac:dyDescent="0.3">
      <c r="A992" s="1" t="s">
        <v>200</v>
      </c>
      <c r="B992" s="1" t="str">
        <f t="shared" si="541"/>
        <v>a</v>
      </c>
      <c r="C992" s="14" t="s">
        <v>46</v>
      </c>
      <c r="D992" s="2" t="s">
        <v>45</v>
      </c>
      <c r="E992" s="16">
        <f>E1006+E1020+E1034+E1048+E1090+E1104+E1118+E1160+E1174+E1188</f>
        <v>139307264.59999999</v>
      </c>
      <c r="F992" s="16">
        <f>F1006+F1020+F1034+F1048+F1090+F1104+F1118+F1160+F1174+F1188</f>
        <v>146451000</v>
      </c>
      <c r="G992" s="16">
        <f t="shared" ref="G992:J992" si="566">G1006+G1020+G1034+G1048+G1090+G1104+G1118+G1160+G1174+G1188</f>
        <v>146451000</v>
      </c>
      <c r="H992" s="16">
        <f t="shared" si="566"/>
        <v>0</v>
      </c>
      <c r="I992" s="16">
        <f t="shared" si="566"/>
        <v>160852000</v>
      </c>
      <c r="J992" s="16">
        <f t="shared" si="566"/>
        <v>160852000</v>
      </c>
      <c r="K992" s="16">
        <f t="shared" si="550"/>
        <v>0</v>
      </c>
    </row>
    <row r="993" spans="1:12" ht="30.75" hidden="1" thickTop="1" x14ac:dyDescent="0.25">
      <c r="B993" s="1" t="str">
        <f t="shared" si="541"/>
        <v>b</v>
      </c>
      <c r="C993" s="28"/>
      <c r="D993" s="29" t="s">
        <v>20</v>
      </c>
      <c r="E993" s="31">
        <f t="shared" ref="E993:F1005" si="567">E1007+E1021+E1035+E1049+E1091+E1105+E1119+E1161+E1175+E1189</f>
        <v>0</v>
      </c>
      <c r="F993" s="31">
        <f t="shared" si="567"/>
        <v>0</v>
      </c>
      <c r="G993" s="31">
        <f t="shared" ref="G993:J993" si="568">G1007+G1021+G1035+G1049+G1091+G1105+G1119+G1161+G1175+G1189</f>
        <v>0</v>
      </c>
      <c r="H993" s="31">
        <f t="shared" si="568"/>
        <v>0</v>
      </c>
      <c r="I993" s="31">
        <f t="shared" si="568"/>
        <v>0</v>
      </c>
      <c r="J993" s="31">
        <f t="shared" si="568"/>
        <v>0</v>
      </c>
      <c r="K993" s="31">
        <f t="shared" si="550"/>
        <v>0</v>
      </c>
      <c r="L993" s="38"/>
    </row>
    <row r="994" spans="1:12" ht="30.75" thickTop="1" x14ac:dyDescent="0.25">
      <c r="B994" s="1" t="str">
        <f t="shared" si="541"/>
        <v>a</v>
      </c>
      <c r="C994" s="28"/>
      <c r="D994" s="29" t="s">
        <v>19</v>
      </c>
      <c r="E994" s="31">
        <f t="shared" si="567"/>
        <v>3250</v>
      </c>
      <c r="F994" s="31">
        <f t="shared" si="567"/>
        <v>3250</v>
      </c>
      <c r="G994" s="31">
        <f t="shared" ref="G994:J994" si="569">G1008+G1022+G1036+G1050+G1092+G1106+G1120+G1162+G1176+G1190</f>
        <v>3250</v>
      </c>
      <c r="H994" s="31">
        <f t="shared" si="569"/>
        <v>0</v>
      </c>
      <c r="I994" s="31">
        <f t="shared" si="569"/>
        <v>3100</v>
      </c>
      <c r="J994" s="31">
        <f t="shared" si="569"/>
        <v>3110</v>
      </c>
      <c r="K994" s="31">
        <f t="shared" si="550"/>
        <v>10</v>
      </c>
    </row>
    <row r="995" spans="1:12" x14ac:dyDescent="0.25">
      <c r="B995" s="1" t="str">
        <f t="shared" si="541"/>
        <v>a</v>
      </c>
      <c r="C995" s="8" t="s">
        <v>103</v>
      </c>
      <c r="D995" s="7" t="s">
        <v>18</v>
      </c>
      <c r="E995" s="6">
        <f t="shared" si="567"/>
        <v>139195880.64000002</v>
      </c>
      <c r="F995" s="6">
        <f t="shared" si="567"/>
        <v>146421000</v>
      </c>
      <c r="G995" s="6">
        <f t="shared" ref="G995:J995" si="570">G1009+G1023+G1037+G1051+G1093+G1107+G1121+G1163+G1177+G1191</f>
        <v>146066669</v>
      </c>
      <c r="H995" s="6">
        <f t="shared" si="570"/>
        <v>0</v>
      </c>
      <c r="I995" s="6">
        <f t="shared" si="570"/>
        <v>157822000</v>
      </c>
      <c r="J995" s="6">
        <f t="shared" si="570"/>
        <v>157822000</v>
      </c>
      <c r="K995" s="6">
        <f t="shared" si="550"/>
        <v>0</v>
      </c>
    </row>
    <row r="996" spans="1:12" hidden="1" x14ac:dyDescent="0.25">
      <c r="B996" s="1" t="str">
        <f t="shared" si="541"/>
        <v>b</v>
      </c>
      <c r="C996" s="11" t="s">
        <v>103</v>
      </c>
      <c r="D996" s="10" t="s">
        <v>17</v>
      </c>
      <c r="E996" s="9">
        <f t="shared" si="567"/>
        <v>0</v>
      </c>
      <c r="F996" s="9">
        <f t="shared" si="567"/>
        <v>0</v>
      </c>
      <c r="G996" s="9">
        <f t="shared" ref="G996:J996" si="571">G1010+G1024+G1038+G1052+G1094+G1108+G1122+G1164+G1178+G1192</f>
        <v>0</v>
      </c>
      <c r="H996" s="9">
        <f t="shared" si="571"/>
        <v>0</v>
      </c>
      <c r="I996" s="9">
        <f t="shared" si="571"/>
        <v>0</v>
      </c>
      <c r="J996" s="9">
        <f t="shared" si="571"/>
        <v>0</v>
      </c>
      <c r="K996" s="9">
        <f t="shared" si="550"/>
        <v>0</v>
      </c>
      <c r="L996" s="38"/>
    </row>
    <row r="997" spans="1:12" x14ac:dyDescent="0.25">
      <c r="B997" s="1" t="str">
        <f t="shared" si="541"/>
        <v>a</v>
      </c>
      <c r="C997" s="11" t="s">
        <v>103</v>
      </c>
      <c r="D997" s="10" t="s">
        <v>16</v>
      </c>
      <c r="E997" s="9">
        <f t="shared" si="567"/>
        <v>22394532.490000002</v>
      </c>
      <c r="F997" s="9">
        <f t="shared" si="567"/>
        <v>22607000</v>
      </c>
      <c r="G997" s="9">
        <f t="shared" ref="G997:J997" si="572">G1011+G1025+G1039+G1053+G1095+G1109+G1123+G1165+G1179+G1193</f>
        <v>22435687</v>
      </c>
      <c r="H997" s="9">
        <f t="shared" si="572"/>
        <v>0</v>
      </c>
      <c r="I997" s="9">
        <f t="shared" si="572"/>
        <v>26797000</v>
      </c>
      <c r="J997" s="9">
        <f t="shared" si="572"/>
        <v>26797000</v>
      </c>
      <c r="K997" s="9">
        <f t="shared" si="550"/>
        <v>0</v>
      </c>
    </row>
    <row r="998" spans="1:12" hidden="1" x14ac:dyDescent="0.25">
      <c r="B998" s="1" t="str">
        <f t="shared" si="541"/>
        <v>b</v>
      </c>
      <c r="C998" s="11" t="s">
        <v>103</v>
      </c>
      <c r="D998" s="10" t="s">
        <v>15</v>
      </c>
      <c r="E998" s="9">
        <f t="shared" si="567"/>
        <v>0</v>
      </c>
      <c r="F998" s="9">
        <f t="shared" si="567"/>
        <v>0</v>
      </c>
      <c r="G998" s="9">
        <f t="shared" ref="G998:J998" si="573">G1012+G1026+G1040+G1054+G1096+G1110+G1124+G1166+G1180+G1194</f>
        <v>0</v>
      </c>
      <c r="H998" s="9">
        <f t="shared" si="573"/>
        <v>0</v>
      </c>
      <c r="I998" s="9">
        <f t="shared" si="573"/>
        <v>0</v>
      </c>
      <c r="J998" s="9">
        <f t="shared" si="573"/>
        <v>0</v>
      </c>
      <c r="K998" s="9">
        <f t="shared" si="550"/>
        <v>0</v>
      </c>
      <c r="L998" s="38"/>
    </row>
    <row r="999" spans="1:12" hidden="1" x14ac:dyDescent="0.25">
      <c r="B999" s="1" t="str">
        <f t="shared" si="541"/>
        <v>b</v>
      </c>
      <c r="C999" s="11" t="s">
        <v>103</v>
      </c>
      <c r="D999" s="10" t="s">
        <v>14</v>
      </c>
      <c r="E999" s="9">
        <f t="shared" si="567"/>
        <v>0</v>
      </c>
      <c r="F999" s="9">
        <f t="shared" si="567"/>
        <v>0</v>
      </c>
      <c r="G999" s="9">
        <f t="shared" ref="G999:J999" si="574">G1013+G1027+G1041+G1055+G1097+G1111+G1125+G1167+G1181+G1195</f>
        <v>0</v>
      </c>
      <c r="H999" s="9">
        <f t="shared" si="574"/>
        <v>0</v>
      </c>
      <c r="I999" s="9">
        <f t="shared" si="574"/>
        <v>0</v>
      </c>
      <c r="J999" s="9">
        <f t="shared" si="574"/>
        <v>0</v>
      </c>
      <c r="K999" s="9">
        <f t="shared" si="550"/>
        <v>0</v>
      </c>
      <c r="L999" s="38"/>
    </row>
    <row r="1000" spans="1:12" hidden="1" x14ac:dyDescent="0.25">
      <c r="B1000" s="1" t="str">
        <f t="shared" si="541"/>
        <v>b</v>
      </c>
      <c r="C1000" s="11" t="s">
        <v>103</v>
      </c>
      <c r="D1000" s="10" t="s">
        <v>13</v>
      </c>
      <c r="E1000" s="9">
        <f t="shared" si="567"/>
        <v>0</v>
      </c>
      <c r="F1000" s="9">
        <f t="shared" si="567"/>
        <v>0</v>
      </c>
      <c r="G1000" s="9">
        <f t="shared" ref="G1000:J1000" si="575">G1014+G1028+G1042+G1056+G1098+G1112+G1126+G1168+G1182+G1196</f>
        <v>0</v>
      </c>
      <c r="H1000" s="9">
        <f t="shared" si="575"/>
        <v>0</v>
      </c>
      <c r="I1000" s="9">
        <f t="shared" si="575"/>
        <v>0</v>
      </c>
      <c r="J1000" s="9">
        <f t="shared" si="575"/>
        <v>0</v>
      </c>
      <c r="K1000" s="9">
        <f t="shared" si="550"/>
        <v>0</v>
      </c>
      <c r="L1000" s="38"/>
    </row>
    <row r="1001" spans="1:12" x14ac:dyDescent="0.25">
      <c r="B1001" s="1" t="str">
        <f t="shared" si="541"/>
        <v>a</v>
      </c>
      <c r="C1001" s="11" t="s">
        <v>103</v>
      </c>
      <c r="D1001" s="10" t="s">
        <v>12</v>
      </c>
      <c r="E1001" s="9">
        <f t="shared" si="567"/>
        <v>115567333.34999999</v>
      </c>
      <c r="F1001" s="9">
        <f t="shared" si="567"/>
        <v>123154000</v>
      </c>
      <c r="G1001" s="9">
        <f t="shared" ref="G1001:J1001" si="576">G1015+G1029+G1043+G1057+G1099+G1113+G1127+G1169+G1183+G1197</f>
        <v>122815157</v>
      </c>
      <c r="H1001" s="9">
        <f t="shared" si="576"/>
        <v>0</v>
      </c>
      <c r="I1001" s="9">
        <f t="shared" si="576"/>
        <v>130365000</v>
      </c>
      <c r="J1001" s="9">
        <f t="shared" si="576"/>
        <v>130365000</v>
      </c>
      <c r="K1001" s="9">
        <f t="shared" si="550"/>
        <v>0</v>
      </c>
    </row>
    <row r="1002" spans="1:12" x14ac:dyDescent="0.25">
      <c r="B1002" s="1" t="str">
        <f t="shared" si="541"/>
        <v>a</v>
      </c>
      <c r="C1002" s="11" t="s">
        <v>103</v>
      </c>
      <c r="D1002" s="10" t="s">
        <v>11</v>
      </c>
      <c r="E1002" s="9">
        <f t="shared" si="567"/>
        <v>1234014.8</v>
      </c>
      <c r="F1002" s="9">
        <f t="shared" si="567"/>
        <v>660000</v>
      </c>
      <c r="G1002" s="9">
        <f t="shared" ref="G1002:J1002" si="577">G1016+G1030+G1044+G1058+G1100+G1114+G1128+G1170+G1184+G1198</f>
        <v>815825</v>
      </c>
      <c r="H1002" s="9">
        <f t="shared" si="577"/>
        <v>0</v>
      </c>
      <c r="I1002" s="9">
        <f t="shared" si="577"/>
        <v>660000</v>
      </c>
      <c r="J1002" s="9">
        <f t="shared" si="577"/>
        <v>660000</v>
      </c>
      <c r="K1002" s="9">
        <f t="shared" si="550"/>
        <v>0</v>
      </c>
    </row>
    <row r="1003" spans="1:12" ht="30" x14ac:dyDescent="0.25">
      <c r="B1003" s="1" t="str">
        <f t="shared" si="541"/>
        <v>a</v>
      </c>
      <c r="C1003" s="8" t="s">
        <v>103</v>
      </c>
      <c r="D1003" s="7" t="s">
        <v>10</v>
      </c>
      <c r="E1003" s="6">
        <f t="shared" si="567"/>
        <v>0</v>
      </c>
      <c r="F1003" s="6">
        <f t="shared" si="567"/>
        <v>30000</v>
      </c>
      <c r="G1003" s="6">
        <f t="shared" ref="G1003:J1003" si="578">G1017+G1031+G1045+G1059+G1101+G1115+G1129+G1171+G1185+G1199</f>
        <v>30000</v>
      </c>
      <c r="H1003" s="6">
        <f t="shared" si="578"/>
        <v>0</v>
      </c>
      <c r="I1003" s="6">
        <f t="shared" si="578"/>
        <v>30000</v>
      </c>
      <c r="J1003" s="6">
        <f t="shared" si="578"/>
        <v>30000</v>
      </c>
      <c r="K1003" s="6">
        <f t="shared" si="550"/>
        <v>0</v>
      </c>
    </row>
    <row r="1004" spans="1:12" hidden="1" x14ac:dyDescent="0.25">
      <c r="B1004" s="1" t="str">
        <f t="shared" si="541"/>
        <v>b</v>
      </c>
      <c r="C1004" s="8" t="s">
        <v>103</v>
      </c>
      <c r="D1004" s="7" t="s">
        <v>9</v>
      </c>
      <c r="E1004" s="6">
        <f t="shared" si="567"/>
        <v>0</v>
      </c>
      <c r="F1004" s="6">
        <f t="shared" si="567"/>
        <v>0</v>
      </c>
      <c r="G1004" s="6">
        <f t="shared" ref="G1004:J1004" si="579">G1018+G1032+G1046+G1060+G1102+G1116+G1130+G1172+G1186+G1200</f>
        <v>0</v>
      </c>
      <c r="H1004" s="6">
        <f t="shared" si="579"/>
        <v>0</v>
      </c>
      <c r="I1004" s="6">
        <f t="shared" si="579"/>
        <v>0</v>
      </c>
      <c r="J1004" s="6">
        <f t="shared" si="579"/>
        <v>0</v>
      </c>
      <c r="K1004" s="6">
        <f t="shared" si="550"/>
        <v>0</v>
      </c>
      <c r="L1004" s="38"/>
    </row>
    <row r="1005" spans="1:12" ht="15.75" thickBot="1" x14ac:dyDescent="0.3">
      <c r="B1005" s="1" t="str">
        <f t="shared" si="541"/>
        <v>a</v>
      </c>
      <c r="C1005" s="5" t="s">
        <v>103</v>
      </c>
      <c r="D1005" s="4" t="s">
        <v>8</v>
      </c>
      <c r="E1005" s="3">
        <f t="shared" si="567"/>
        <v>111383.95999999999</v>
      </c>
      <c r="F1005" s="3">
        <f t="shared" si="567"/>
        <v>0</v>
      </c>
      <c r="G1005" s="3">
        <f t="shared" ref="G1005:J1005" si="580">G1019+G1033+G1047+G1061+G1103+G1117+G1131+G1173+G1187+G1201</f>
        <v>354331</v>
      </c>
      <c r="H1005" s="3">
        <f t="shared" si="580"/>
        <v>0</v>
      </c>
      <c r="I1005" s="3">
        <f t="shared" si="580"/>
        <v>0</v>
      </c>
      <c r="J1005" s="3">
        <f t="shared" si="580"/>
        <v>0</v>
      </c>
      <c r="K1005" s="3">
        <f t="shared" si="550"/>
        <v>0</v>
      </c>
    </row>
    <row r="1006" spans="1:12" ht="106.5" thickTop="1" thickBot="1" x14ac:dyDescent="0.3">
      <c r="A1006" s="1" t="s">
        <v>200</v>
      </c>
      <c r="B1006" s="1" t="str">
        <f t="shared" si="541"/>
        <v>a</v>
      </c>
      <c r="C1006" s="14" t="s">
        <v>44</v>
      </c>
      <c r="D1006" s="2" t="s">
        <v>43</v>
      </c>
      <c r="E1006" s="16">
        <f t="shared" ref="E1006:F1006" si="581">E1009+E1017+E1018+E1019</f>
        <v>16161324.42</v>
      </c>
      <c r="F1006" s="16">
        <f t="shared" si="581"/>
        <v>15000000</v>
      </c>
      <c r="G1006" s="16">
        <f t="shared" ref="G1006:J1006" si="582">G1009+G1017+G1018+G1019</f>
        <v>15302500</v>
      </c>
      <c r="H1006" s="16">
        <f t="shared" si="582"/>
        <v>0</v>
      </c>
      <c r="I1006" s="16">
        <f t="shared" si="582"/>
        <v>18000000</v>
      </c>
      <c r="J1006" s="16">
        <f t="shared" si="582"/>
        <v>18000000</v>
      </c>
      <c r="K1006" s="42">
        <f t="shared" si="550"/>
        <v>0</v>
      </c>
      <c r="L1006" s="1" t="s">
        <v>240</v>
      </c>
    </row>
    <row r="1007" spans="1:12" ht="30.75" hidden="1" thickTop="1" x14ac:dyDescent="0.25">
      <c r="B1007" s="1" t="str">
        <f t="shared" ref="B1007:B1008" si="583">IF(OR(E1007&lt;&gt;0,F1007&lt;&gt;0,G1007&lt;&gt;0,H1007&lt;&gt;0,I1007&lt;&gt;0,J1007&lt;&gt;0,K1007&lt;&gt;0),"a","b")</f>
        <v>b</v>
      </c>
      <c r="C1007" s="28"/>
      <c r="D1007" s="29" t="s">
        <v>20</v>
      </c>
      <c r="E1007" s="31"/>
      <c r="F1007" s="31"/>
      <c r="G1007" s="31"/>
      <c r="H1007" s="31"/>
      <c r="I1007" s="31"/>
      <c r="J1007" s="31"/>
      <c r="K1007" s="31">
        <f t="shared" si="550"/>
        <v>0</v>
      </c>
      <c r="L1007" s="38"/>
    </row>
    <row r="1008" spans="1:12" ht="15.75" hidden="1" thickTop="1" x14ac:dyDescent="0.25">
      <c r="B1008" s="1" t="str">
        <f t="shared" si="583"/>
        <v>b</v>
      </c>
      <c r="C1008" s="28"/>
      <c r="D1008" s="29" t="s">
        <v>19</v>
      </c>
      <c r="E1008" s="31"/>
      <c r="F1008" s="31"/>
      <c r="G1008" s="31"/>
      <c r="H1008" s="31"/>
      <c r="I1008" s="31"/>
      <c r="J1008" s="31"/>
      <c r="K1008" s="31">
        <f t="shared" si="550"/>
        <v>0</v>
      </c>
      <c r="L1008" s="38"/>
    </row>
    <row r="1009" spans="1:12" ht="15.75" thickTop="1" x14ac:dyDescent="0.25">
      <c r="B1009" s="1" t="str">
        <f t="shared" ref="B1009:B1082" si="584">IF(OR(E1009&lt;&gt;0,F1009&lt;&gt;0,G1009&lt;&gt;0,H1009&lt;&gt;0,I1009&lt;&gt;0,J1009&lt;&gt;0,K1009&lt;&gt;0),"a","b")</f>
        <v>a</v>
      </c>
      <c r="C1009" s="8" t="s">
        <v>103</v>
      </c>
      <c r="D1009" s="7" t="s">
        <v>18</v>
      </c>
      <c r="E1009" s="6">
        <f t="shared" ref="E1009:F1009" si="585">SUM(E1010:E1016)</f>
        <v>16161324.42</v>
      </c>
      <c r="F1009" s="6">
        <f t="shared" si="585"/>
        <v>15000000</v>
      </c>
      <c r="G1009" s="6">
        <f t="shared" ref="G1009" si="586">SUM(G1010:G1016)</f>
        <v>15302500</v>
      </c>
      <c r="H1009" s="6">
        <f t="shared" ref="H1009" si="587">SUM(H1010:H1016)</f>
        <v>0</v>
      </c>
      <c r="I1009" s="6">
        <f t="shared" ref="I1009" si="588">SUM(I1010:I1016)</f>
        <v>18000000</v>
      </c>
      <c r="J1009" s="6">
        <f t="shared" ref="J1009" si="589">SUM(J1010:J1016)</f>
        <v>18000000</v>
      </c>
      <c r="K1009" s="6">
        <f t="shared" si="550"/>
        <v>0</v>
      </c>
    </row>
    <row r="1010" spans="1:12" hidden="1" x14ac:dyDescent="0.25">
      <c r="B1010" s="1" t="str">
        <f t="shared" si="584"/>
        <v>b</v>
      </c>
      <c r="C1010" s="11" t="s">
        <v>103</v>
      </c>
      <c r="D1010" s="10" t="s">
        <v>17</v>
      </c>
      <c r="E1010" s="9">
        <v>0</v>
      </c>
      <c r="F1010" s="9">
        <v>0</v>
      </c>
      <c r="G1010" s="9">
        <v>0</v>
      </c>
      <c r="H1010" s="9"/>
      <c r="I1010" s="9"/>
      <c r="J1010" s="9"/>
      <c r="K1010" s="9">
        <f t="shared" si="550"/>
        <v>0</v>
      </c>
      <c r="L1010" s="38"/>
    </row>
    <row r="1011" spans="1:12" hidden="1" x14ac:dyDescent="0.25">
      <c r="B1011" s="1" t="str">
        <f t="shared" si="584"/>
        <v>b</v>
      </c>
      <c r="C1011" s="11" t="s">
        <v>103</v>
      </c>
      <c r="D1011" s="10" t="s">
        <v>16</v>
      </c>
      <c r="E1011" s="9">
        <v>0</v>
      </c>
      <c r="F1011" s="9">
        <v>0</v>
      </c>
      <c r="G1011" s="9">
        <v>0</v>
      </c>
      <c r="H1011" s="9"/>
      <c r="I1011" s="9"/>
      <c r="J1011" s="9"/>
      <c r="K1011" s="9">
        <f t="shared" si="550"/>
        <v>0</v>
      </c>
      <c r="L1011" s="38"/>
    </row>
    <row r="1012" spans="1:12" hidden="1" x14ac:dyDescent="0.25">
      <c r="B1012" s="1" t="str">
        <f t="shared" si="584"/>
        <v>b</v>
      </c>
      <c r="C1012" s="11" t="s">
        <v>103</v>
      </c>
      <c r="D1012" s="10" t="s">
        <v>15</v>
      </c>
      <c r="E1012" s="9">
        <v>0</v>
      </c>
      <c r="F1012" s="9">
        <v>0</v>
      </c>
      <c r="G1012" s="9">
        <v>0</v>
      </c>
      <c r="H1012" s="9"/>
      <c r="I1012" s="9"/>
      <c r="J1012" s="9"/>
      <c r="K1012" s="9">
        <f t="shared" si="550"/>
        <v>0</v>
      </c>
      <c r="L1012" s="38"/>
    </row>
    <row r="1013" spans="1:12" hidden="1" x14ac:dyDescent="0.25">
      <c r="B1013" s="1" t="str">
        <f t="shared" si="584"/>
        <v>b</v>
      </c>
      <c r="C1013" s="11" t="s">
        <v>103</v>
      </c>
      <c r="D1013" s="10" t="s">
        <v>14</v>
      </c>
      <c r="E1013" s="9">
        <v>0</v>
      </c>
      <c r="F1013" s="9">
        <v>0</v>
      </c>
      <c r="G1013" s="9">
        <v>0</v>
      </c>
      <c r="H1013" s="9"/>
      <c r="I1013" s="9"/>
      <c r="J1013" s="9"/>
      <c r="K1013" s="9">
        <f t="shared" si="550"/>
        <v>0</v>
      </c>
      <c r="L1013" s="38"/>
    </row>
    <row r="1014" spans="1:12" hidden="1" x14ac:dyDescent="0.25">
      <c r="B1014" s="1" t="str">
        <f t="shared" si="584"/>
        <v>b</v>
      </c>
      <c r="C1014" s="11" t="s">
        <v>103</v>
      </c>
      <c r="D1014" s="10" t="s">
        <v>13</v>
      </c>
      <c r="E1014" s="9">
        <v>0</v>
      </c>
      <c r="F1014" s="9">
        <v>0</v>
      </c>
      <c r="G1014" s="9">
        <v>0</v>
      </c>
      <c r="H1014" s="9"/>
      <c r="I1014" s="9"/>
      <c r="J1014" s="9"/>
      <c r="K1014" s="9">
        <f t="shared" si="550"/>
        <v>0</v>
      </c>
      <c r="L1014" s="38"/>
    </row>
    <row r="1015" spans="1:12" ht="15.75" thickBot="1" x14ac:dyDescent="0.3">
      <c r="B1015" s="1" t="str">
        <f t="shared" si="584"/>
        <v>a</v>
      </c>
      <c r="C1015" s="11" t="s">
        <v>103</v>
      </c>
      <c r="D1015" s="10" t="s">
        <v>12</v>
      </c>
      <c r="E1015" s="9">
        <v>16161324.42</v>
      </c>
      <c r="F1015" s="9">
        <v>15000000</v>
      </c>
      <c r="G1015" s="9">
        <v>15302500</v>
      </c>
      <c r="H1015" s="9"/>
      <c r="I1015" s="9">
        <v>18000000</v>
      </c>
      <c r="J1015" s="9">
        <v>18000000</v>
      </c>
      <c r="K1015" s="39">
        <f t="shared" si="550"/>
        <v>0</v>
      </c>
    </row>
    <row r="1016" spans="1:12" ht="15.75" hidden="1" thickBot="1" x14ac:dyDescent="0.3">
      <c r="B1016" s="1" t="str">
        <f t="shared" si="584"/>
        <v>b</v>
      </c>
      <c r="C1016" s="11" t="s">
        <v>103</v>
      </c>
      <c r="D1016" s="10" t="s">
        <v>11</v>
      </c>
      <c r="E1016" s="9">
        <v>0</v>
      </c>
      <c r="F1016" s="9">
        <v>0</v>
      </c>
      <c r="G1016" s="9">
        <v>0</v>
      </c>
      <c r="H1016" s="9"/>
      <c r="I1016" s="9"/>
      <c r="J1016" s="9"/>
      <c r="K1016" s="9">
        <f t="shared" si="550"/>
        <v>0</v>
      </c>
      <c r="L1016" s="38"/>
    </row>
    <row r="1017" spans="1:12" ht="15.75" hidden="1" thickBot="1" x14ac:dyDescent="0.3">
      <c r="B1017" s="1" t="str">
        <f t="shared" si="584"/>
        <v>b</v>
      </c>
      <c r="C1017" s="8" t="s">
        <v>103</v>
      </c>
      <c r="D1017" s="7" t="s">
        <v>10</v>
      </c>
      <c r="E1017" s="6">
        <v>0</v>
      </c>
      <c r="F1017" s="6">
        <v>0</v>
      </c>
      <c r="G1017" s="6">
        <v>0</v>
      </c>
      <c r="H1017" s="6">
        <v>0</v>
      </c>
      <c r="I1017" s="6">
        <v>0</v>
      </c>
      <c r="J1017" s="6">
        <v>0</v>
      </c>
      <c r="K1017" s="6">
        <f t="shared" ref="K1017:K1080" si="590">J1017-I1017</f>
        <v>0</v>
      </c>
      <c r="L1017" s="38"/>
    </row>
    <row r="1018" spans="1:12" ht="15.75" hidden="1" thickBot="1" x14ac:dyDescent="0.3">
      <c r="B1018" s="1" t="str">
        <f t="shared" si="584"/>
        <v>b</v>
      </c>
      <c r="C1018" s="8" t="s">
        <v>103</v>
      </c>
      <c r="D1018" s="7" t="s">
        <v>9</v>
      </c>
      <c r="E1018" s="6">
        <v>0</v>
      </c>
      <c r="F1018" s="6">
        <v>0</v>
      </c>
      <c r="G1018" s="6">
        <v>0</v>
      </c>
      <c r="H1018" s="6">
        <v>0</v>
      </c>
      <c r="I1018" s="6">
        <v>0</v>
      </c>
      <c r="J1018" s="6">
        <v>0</v>
      </c>
      <c r="K1018" s="6">
        <f t="shared" si="590"/>
        <v>0</v>
      </c>
      <c r="L1018" s="38"/>
    </row>
    <row r="1019" spans="1:12" ht="15.75" hidden="1" thickBot="1" x14ac:dyDescent="0.3">
      <c r="B1019" s="1" t="str">
        <f t="shared" si="584"/>
        <v>b</v>
      </c>
      <c r="C1019" s="5" t="s">
        <v>103</v>
      </c>
      <c r="D1019" s="4" t="s">
        <v>8</v>
      </c>
      <c r="E1019" s="3">
        <v>0</v>
      </c>
      <c r="F1019" s="3">
        <v>0</v>
      </c>
      <c r="G1019" s="3">
        <v>0</v>
      </c>
      <c r="H1019" s="3">
        <v>0</v>
      </c>
      <c r="I1019" s="3">
        <v>0</v>
      </c>
      <c r="J1019" s="3">
        <v>0</v>
      </c>
      <c r="K1019" s="3">
        <f t="shared" si="590"/>
        <v>0</v>
      </c>
      <c r="L1019" s="38"/>
    </row>
    <row r="1020" spans="1:12" ht="31.5" thickTop="1" thickBot="1" x14ac:dyDescent="0.3">
      <c r="A1020" s="1" t="s">
        <v>200</v>
      </c>
      <c r="B1020" s="1" t="str">
        <f t="shared" si="584"/>
        <v>a</v>
      </c>
      <c r="C1020" s="14" t="s">
        <v>42</v>
      </c>
      <c r="D1020" s="20" t="s">
        <v>41</v>
      </c>
      <c r="E1020" s="16">
        <f t="shared" ref="E1020:F1020" si="591">E1023+E1031+E1032+E1033</f>
        <v>7818825.2300000004</v>
      </c>
      <c r="F1020" s="16">
        <f t="shared" si="591"/>
        <v>8100000</v>
      </c>
      <c r="G1020" s="16">
        <f t="shared" ref="G1020:J1020" si="592">G1023+G1031+G1032+G1033</f>
        <v>8100000</v>
      </c>
      <c r="H1020" s="16">
        <f t="shared" si="592"/>
        <v>0</v>
      </c>
      <c r="I1020" s="16">
        <f t="shared" si="592"/>
        <v>9730000</v>
      </c>
      <c r="J1020" s="16">
        <f t="shared" si="592"/>
        <v>9730000</v>
      </c>
      <c r="K1020" s="42">
        <f t="shared" si="590"/>
        <v>0</v>
      </c>
      <c r="L1020" s="1" t="s">
        <v>235</v>
      </c>
    </row>
    <row r="1021" spans="1:12" ht="30.75" hidden="1" thickTop="1" x14ac:dyDescent="0.25">
      <c r="B1021" s="1" t="str">
        <f t="shared" si="584"/>
        <v>b</v>
      </c>
      <c r="C1021" s="28"/>
      <c r="D1021" s="29" t="s">
        <v>20</v>
      </c>
      <c r="E1021" s="31"/>
      <c r="F1021" s="31"/>
      <c r="G1021" s="31"/>
      <c r="H1021" s="31"/>
      <c r="I1021" s="31"/>
      <c r="J1021" s="31"/>
      <c r="K1021" s="31">
        <f t="shared" si="590"/>
        <v>0</v>
      </c>
      <c r="L1021" s="38"/>
    </row>
    <row r="1022" spans="1:12" ht="15.75" hidden="1" thickTop="1" x14ac:dyDescent="0.25">
      <c r="B1022" s="1" t="str">
        <f t="shared" si="584"/>
        <v>b</v>
      </c>
      <c r="C1022" s="28"/>
      <c r="D1022" s="29" t="s">
        <v>19</v>
      </c>
      <c r="E1022" s="31"/>
      <c r="F1022" s="31"/>
      <c r="G1022" s="31"/>
      <c r="H1022" s="31"/>
      <c r="I1022" s="31"/>
      <c r="J1022" s="31"/>
      <c r="K1022" s="31">
        <f t="shared" si="590"/>
        <v>0</v>
      </c>
      <c r="L1022" s="38"/>
    </row>
    <row r="1023" spans="1:12" ht="15.75" thickTop="1" x14ac:dyDescent="0.25">
      <c r="B1023" s="1" t="str">
        <f t="shared" si="584"/>
        <v>a</v>
      </c>
      <c r="C1023" s="8" t="s">
        <v>103</v>
      </c>
      <c r="D1023" s="7" t="s">
        <v>18</v>
      </c>
      <c r="E1023" s="6">
        <f t="shared" ref="E1023:F1023" si="593">SUM(E1024:E1030)</f>
        <v>7818825.2300000004</v>
      </c>
      <c r="F1023" s="6">
        <f t="shared" si="593"/>
        <v>8100000</v>
      </c>
      <c r="G1023" s="6">
        <f t="shared" ref="G1023" si="594">SUM(G1024:G1030)</f>
        <v>8100000</v>
      </c>
      <c r="H1023" s="6">
        <f t="shared" ref="H1023" si="595">SUM(H1024:H1030)</f>
        <v>0</v>
      </c>
      <c r="I1023" s="6">
        <f t="shared" ref="I1023" si="596">SUM(I1024:I1030)</f>
        <v>9730000</v>
      </c>
      <c r="J1023" s="6">
        <f t="shared" ref="J1023" si="597">SUM(J1024:J1030)</f>
        <v>9730000</v>
      </c>
      <c r="K1023" s="6">
        <f t="shared" si="590"/>
        <v>0</v>
      </c>
    </row>
    <row r="1024" spans="1:12" hidden="1" x14ac:dyDescent="0.25">
      <c r="B1024" s="1" t="str">
        <f t="shared" si="584"/>
        <v>b</v>
      </c>
      <c r="C1024" s="11" t="s">
        <v>103</v>
      </c>
      <c r="D1024" s="10" t="s">
        <v>17</v>
      </c>
      <c r="E1024" s="9">
        <v>0</v>
      </c>
      <c r="F1024" s="9">
        <v>0</v>
      </c>
      <c r="G1024" s="9">
        <v>0</v>
      </c>
      <c r="H1024" s="9"/>
      <c r="I1024" s="9">
        <v>0</v>
      </c>
      <c r="J1024" s="9"/>
      <c r="K1024" s="9">
        <f t="shared" si="590"/>
        <v>0</v>
      </c>
      <c r="L1024" s="38"/>
    </row>
    <row r="1025" spans="1:12" x14ac:dyDescent="0.25">
      <c r="B1025" s="1" t="str">
        <f t="shared" si="584"/>
        <v>a</v>
      </c>
      <c r="C1025" s="11" t="s">
        <v>103</v>
      </c>
      <c r="D1025" s="10" t="s">
        <v>16</v>
      </c>
      <c r="E1025" s="9">
        <v>204000</v>
      </c>
      <c r="F1025" s="9">
        <v>245000</v>
      </c>
      <c r="G1025" s="9">
        <v>245000</v>
      </c>
      <c r="H1025" s="9"/>
      <c r="I1025" s="9">
        <v>204000</v>
      </c>
      <c r="J1025" s="9">
        <v>204000</v>
      </c>
      <c r="K1025" s="9">
        <f t="shared" si="590"/>
        <v>0</v>
      </c>
    </row>
    <row r="1026" spans="1:12" hidden="1" x14ac:dyDescent="0.25">
      <c r="B1026" s="1" t="str">
        <f t="shared" si="584"/>
        <v>b</v>
      </c>
      <c r="C1026" s="11" t="s">
        <v>103</v>
      </c>
      <c r="D1026" s="10" t="s">
        <v>15</v>
      </c>
      <c r="E1026" s="9">
        <v>0</v>
      </c>
      <c r="F1026" s="9">
        <v>0</v>
      </c>
      <c r="G1026" s="9">
        <v>0</v>
      </c>
      <c r="H1026" s="9"/>
      <c r="I1026" s="9"/>
      <c r="J1026" s="9"/>
      <c r="K1026" s="9">
        <f t="shared" si="590"/>
        <v>0</v>
      </c>
      <c r="L1026" s="38"/>
    </row>
    <row r="1027" spans="1:12" hidden="1" x14ac:dyDescent="0.25">
      <c r="B1027" s="1" t="str">
        <f t="shared" si="584"/>
        <v>b</v>
      </c>
      <c r="C1027" s="11" t="s">
        <v>103</v>
      </c>
      <c r="D1027" s="10" t="s">
        <v>14</v>
      </c>
      <c r="E1027" s="9">
        <v>0</v>
      </c>
      <c r="F1027" s="9">
        <v>0</v>
      </c>
      <c r="G1027" s="9">
        <v>0</v>
      </c>
      <c r="H1027" s="9"/>
      <c r="I1027" s="9"/>
      <c r="J1027" s="9"/>
      <c r="K1027" s="9">
        <f t="shared" si="590"/>
        <v>0</v>
      </c>
      <c r="L1027" s="38"/>
    </row>
    <row r="1028" spans="1:12" hidden="1" x14ac:dyDescent="0.25">
      <c r="B1028" s="1" t="str">
        <f t="shared" si="584"/>
        <v>b</v>
      </c>
      <c r="C1028" s="11" t="s">
        <v>103</v>
      </c>
      <c r="D1028" s="10" t="s">
        <v>13</v>
      </c>
      <c r="E1028" s="9">
        <v>0</v>
      </c>
      <c r="F1028" s="9">
        <v>0</v>
      </c>
      <c r="G1028" s="9">
        <v>0</v>
      </c>
      <c r="H1028" s="9"/>
      <c r="I1028" s="9"/>
      <c r="J1028" s="9"/>
      <c r="K1028" s="9">
        <f t="shared" si="590"/>
        <v>0</v>
      </c>
      <c r="L1028" s="38"/>
    </row>
    <row r="1029" spans="1:12" ht="15.75" thickBot="1" x14ac:dyDescent="0.3">
      <c r="B1029" s="1" t="str">
        <f t="shared" si="584"/>
        <v>a</v>
      </c>
      <c r="C1029" s="11" t="s">
        <v>103</v>
      </c>
      <c r="D1029" s="10" t="s">
        <v>12</v>
      </c>
      <c r="E1029" s="9">
        <v>7614825.2300000004</v>
      </c>
      <c r="F1029" s="9">
        <v>7855000</v>
      </c>
      <c r="G1029" s="9">
        <v>7855000</v>
      </c>
      <c r="H1029" s="9"/>
      <c r="I1029" s="9">
        <v>9526000</v>
      </c>
      <c r="J1029" s="9">
        <v>9526000</v>
      </c>
      <c r="K1029" s="9">
        <f t="shared" si="590"/>
        <v>0</v>
      </c>
    </row>
    <row r="1030" spans="1:12" ht="15.75" hidden="1" thickBot="1" x14ac:dyDescent="0.3">
      <c r="B1030" s="1" t="str">
        <f t="shared" si="584"/>
        <v>b</v>
      </c>
      <c r="C1030" s="11" t="s">
        <v>103</v>
      </c>
      <c r="D1030" s="10" t="s">
        <v>11</v>
      </c>
      <c r="E1030" s="9">
        <v>0</v>
      </c>
      <c r="F1030" s="9">
        <v>0</v>
      </c>
      <c r="G1030" s="9">
        <v>0</v>
      </c>
      <c r="H1030" s="9"/>
      <c r="I1030" s="9">
        <v>0</v>
      </c>
      <c r="J1030" s="9"/>
      <c r="K1030" s="9">
        <f t="shared" si="590"/>
        <v>0</v>
      </c>
      <c r="L1030" s="38"/>
    </row>
    <row r="1031" spans="1:12" ht="15.75" hidden="1" thickBot="1" x14ac:dyDescent="0.3">
      <c r="B1031" s="1" t="str">
        <f t="shared" si="584"/>
        <v>b</v>
      </c>
      <c r="C1031" s="8" t="s">
        <v>103</v>
      </c>
      <c r="D1031" s="7" t="s">
        <v>10</v>
      </c>
      <c r="E1031" s="6">
        <v>0</v>
      </c>
      <c r="F1031" s="6">
        <v>0</v>
      </c>
      <c r="G1031" s="6">
        <v>0</v>
      </c>
      <c r="H1031" s="6">
        <v>0</v>
      </c>
      <c r="I1031" s="6">
        <v>0</v>
      </c>
      <c r="J1031" s="6">
        <v>0</v>
      </c>
      <c r="K1031" s="6">
        <f t="shared" si="590"/>
        <v>0</v>
      </c>
      <c r="L1031" s="38"/>
    </row>
    <row r="1032" spans="1:12" ht="15.75" hidden="1" thickBot="1" x14ac:dyDescent="0.3">
      <c r="B1032" s="1" t="str">
        <f t="shared" si="584"/>
        <v>b</v>
      </c>
      <c r="C1032" s="8" t="s">
        <v>103</v>
      </c>
      <c r="D1032" s="7" t="s">
        <v>9</v>
      </c>
      <c r="E1032" s="6">
        <v>0</v>
      </c>
      <c r="F1032" s="6">
        <v>0</v>
      </c>
      <c r="G1032" s="6">
        <v>0</v>
      </c>
      <c r="H1032" s="6">
        <v>0</v>
      </c>
      <c r="I1032" s="6">
        <v>0</v>
      </c>
      <c r="J1032" s="6">
        <v>0</v>
      </c>
      <c r="K1032" s="6">
        <f t="shared" si="590"/>
        <v>0</v>
      </c>
      <c r="L1032" s="38"/>
    </row>
    <row r="1033" spans="1:12" ht="15.75" hidden="1" thickBot="1" x14ac:dyDescent="0.3">
      <c r="B1033" s="1" t="str">
        <f t="shared" si="584"/>
        <v>b</v>
      </c>
      <c r="C1033" s="5" t="s">
        <v>103</v>
      </c>
      <c r="D1033" s="4" t="s">
        <v>8</v>
      </c>
      <c r="E1033" s="3">
        <v>0</v>
      </c>
      <c r="F1033" s="3">
        <v>0</v>
      </c>
      <c r="G1033" s="3">
        <v>0</v>
      </c>
      <c r="H1033" s="3">
        <v>0</v>
      </c>
      <c r="I1033" s="3">
        <v>0</v>
      </c>
      <c r="J1033" s="3">
        <v>0</v>
      </c>
      <c r="K1033" s="3">
        <f t="shared" si="590"/>
        <v>0</v>
      </c>
      <c r="L1033" s="38"/>
    </row>
    <row r="1034" spans="1:12" ht="31.5" thickTop="1" thickBot="1" x14ac:dyDescent="0.3">
      <c r="A1034" s="1" t="s">
        <v>200</v>
      </c>
      <c r="B1034" s="1" t="str">
        <f t="shared" si="584"/>
        <v>a</v>
      </c>
      <c r="C1034" s="14" t="s">
        <v>40</v>
      </c>
      <c r="D1034" s="2" t="s">
        <v>39</v>
      </c>
      <c r="E1034" s="16">
        <f t="shared" ref="E1034:F1034" si="598">E1037+E1045+E1046+E1047</f>
        <v>1273787.5900000001</v>
      </c>
      <c r="F1034" s="16">
        <f t="shared" si="598"/>
        <v>2000000</v>
      </c>
      <c r="G1034" s="16">
        <f t="shared" ref="G1034:J1034" si="599">G1037+G1045+G1046+G1047</f>
        <v>1697500</v>
      </c>
      <c r="H1034" s="16">
        <f t="shared" si="599"/>
        <v>0</v>
      </c>
      <c r="I1034" s="16">
        <f t="shared" si="599"/>
        <v>2000000</v>
      </c>
      <c r="J1034" s="16">
        <f t="shared" si="599"/>
        <v>2000000</v>
      </c>
      <c r="K1034" s="16">
        <f t="shared" si="590"/>
        <v>0</v>
      </c>
    </row>
    <row r="1035" spans="1:12" ht="30.75" hidden="1" thickTop="1" x14ac:dyDescent="0.25">
      <c r="B1035" s="1" t="str">
        <f t="shared" ref="B1035:B1036" si="600">IF(OR(E1035&lt;&gt;0,F1035&lt;&gt;0,G1035&lt;&gt;0,H1035&lt;&gt;0,I1035&lt;&gt;0,J1035&lt;&gt;0,K1035&lt;&gt;0),"a","b")</f>
        <v>b</v>
      </c>
      <c r="C1035" s="28"/>
      <c r="D1035" s="29" t="s">
        <v>20</v>
      </c>
      <c r="E1035" s="31"/>
      <c r="F1035" s="31"/>
      <c r="G1035" s="31"/>
      <c r="H1035" s="31"/>
      <c r="I1035" s="31"/>
      <c r="J1035" s="31"/>
      <c r="K1035" s="31">
        <f t="shared" si="590"/>
        <v>0</v>
      </c>
      <c r="L1035" s="38"/>
    </row>
    <row r="1036" spans="1:12" ht="15.75" hidden="1" thickTop="1" x14ac:dyDescent="0.25">
      <c r="B1036" s="1" t="str">
        <f t="shared" si="600"/>
        <v>b</v>
      </c>
      <c r="C1036" s="28"/>
      <c r="D1036" s="29" t="s">
        <v>19</v>
      </c>
      <c r="E1036" s="31"/>
      <c r="F1036" s="31"/>
      <c r="G1036" s="31"/>
      <c r="H1036" s="31"/>
      <c r="I1036" s="31"/>
      <c r="J1036" s="31"/>
      <c r="K1036" s="31">
        <f t="shared" si="590"/>
        <v>0</v>
      </c>
      <c r="L1036" s="38"/>
    </row>
    <row r="1037" spans="1:12" ht="15.75" thickTop="1" x14ac:dyDescent="0.25">
      <c r="B1037" s="1" t="str">
        <f t="shared" si="584"/>
        <v>a</v>
      </c>
      <c r="C1037" s="8" t="s">
        <v>103</v>
      </c>
      <c r="D1037" s="7" t="s">
        <v>18</v>
      </c>
      <c r="E1037" s="6">
        <f t="shared" ref="E1037:F1037" si="601">SUM(E1038:E1044)</f>
        <v>1273787.5900000001</v>
      </c>
      <c r="F1037" s="6">
        <f t="shared" si="601"/>
        <v>2000000</v>
      </c>
      <c r="G1037" s="6">
        <f t="shared" ref="G1037" si="602">SUM(G1038:G1044)</f>
        <v>1697500</v>
      </c>
      <c r="H1037" s="6">
        <f t="shared" ref="H1037" si="603">SUM(H1038:H1044)</f>
        <v>0</v>
      </c>
      <c r="I1037" s="6">
        <f t="shared" ref="I1037" si="604">SUM(I1038:I1044)</f>
        <v>2000000</v>
      </c>
      <c r="J1037" s="6">
        <f t="shared" ref="J1037" si="605">SUM(J1038:J1044)</f>
        <v>2000000</v>
      </c>
      <c r="K1037" s="6">
        <f t="shared" si="590"/>
        <v>0</v>
      </c>
    </row>
    <row r="1038" spans="1:12" hidden="1" x14ac:dyDescent="0.25">
      <c r="B1038" s="1" t="str">
        <f t="shared" si="584"/>
        <v>b</v>
      </c>
      <c r="C1038" s="11" t="s">
        <v>103</v>
      </c>
      <c r="D1038" s="10" t="s">
        <v>17</v>
      </c>
      <c r="E1038" s="9">
        <v>0</v>
      </c>
      <c r="F1038" s="9">
        <v>0</v>
      </c>
      <c r="G1038" s="9">
        <v>0</v>
      </c>
      <c r="H1038" s="9"/>
      <c r="I1038" s="9"/>
      <c r="J1038" s="9"/>
      <c r="K1038" s="9">
        <f t="shared" si="590"/>
        <v>0</v>
      </c>
      <c r="L1038" s="38"/>
    </row>
    <row r="1039" spans="1:12" hidden="1" x14ac:dyDescent="0.25">
      <c r="B1039" s="1" t="str">
        <f t="shared" si="584"/>
        <v>b</v>
      </c>
      <c r="C1039" s="11" t="s">
        <v>103</v>
      </c>
      <c r="D1039" s="10" t="s">
        <v>16</v>
      </c>
      <c r="E1039" s="9">
        <v>0</v>
      </c>
      <c r="F1039" s="9">
        <v>0</v>
      </c>
      <c r="G1039" s="9">
        <v>0</v>
      </c>
      <c r="H1039" s="9"/>
      <c r="I1039" s="9"/>
      <c r="J1039" s="9"/>
      <c r="K1039" s="9">
        <f t="shared" si="590"/>
        <v>0</v>
      </c>
      <c r="L1039" s="38"/>
    </row>
    <row r="1040" spans="1:12" hidden="1" x14ac:dyDescent="0.25">
      <c r="B1040" s="1" t="str">
        <f t="shared" si="584"/>
        <v>b</v>
      </c>
      <c r="C1040" s="11" t="s">
        <v>103</v>
      </c>
      <c r="D1040" s="10" t="s">
        <v>15</v>
      </c>
      <c r="E1040" s="9">
        <v>0</v>
      </c>
      <c r="F1040" s="9">
        <v>0</v>
      </c>
      <c r="G1040" s="9">
        <v>0</v>
      </c>
      <c r="H1040" s="9"/>
      <c r="I1040" s="9"/>
      <c r="J1040" s="9"/>
      <c r="K1040" s="9">
        <f t="shared" si="590"/>
        <v>0</v>
      </c>
      <c r="L1040" s="38"/>
    </row>
    <row r="1041" spans="1:12" hidden="1" x14ac:dyDescent="0.25">
      <c r="B1041" s="1" t="str">
        <f t="shared" si="584"/>
        <v>b</v>
      </c>
      <c r="C1041" s="11" t="s">
        <v>103</v>
      </c>
      <c r="D1041" s="10" t="s">
        <v>14</v>
      </c>
      <c r="E1041" s="9">
        <v>0</v>
      </c>
      <c r="F1041" s="9">
        <v>0</v>
      </c>
      <c r="G1041" s="9">
        <v>0</v>
      </c>
      <c r="H1041" s="9"/>
      <c r="I1041" s="9"/>
      <c r="J1041" s="9"/>
      <c r="K1041" s="9">
        <f t="shared" si="590"/>
        <v>0</v>
      </c>
      <c r="L1041" s="38"/>
    </row>
    <row r="1042" spans="1:12" hidden="1" x14ac:dyDescent="0.25">
      <c r="B1042" s="1" t="str">
        <f t="shared" si="584"/>
        <v>b</v>
      </c>
      <c r="C1042" s="11" t="s">
        <v>103</v>
      </c>
      <c r="D1042" s="10" t="s">
        <v>13</v>
      </c>
      <c r="E1042" s="9">
        <v>0</v>
      </c>
      <c r="F1042" s="9">
        <v>0</v>
      </c>
      <c r="G1042" s="9">
        <v>0</v>
      </c>
      <c r="H1042" s="9"/>
      <c r="I1042" s="9"/>
      <c r="J1042" s="9"/>
      <c r="K1042" s="9">
        <f t="shared" si="590"/>
        <v>0</v>
      </c>
      <c r="L1042" s="38"/>
    </row>
    <row r="1043" spans="1:12" ht="15.75" thickBot="1" x14ac:dyDescent="0.3">
      <c r="B1043" s="1" t="str">
        <f t="shared" si="584"/>
        <v>a</v>
      </c>
      <c r="C1043" s="11" t="s">
        <v>103</v>
      </c>
      <c r="D1043" s="10" t="s">
        <v>12</v>
      </c>
      <c r="E1043" s="9">
        <v>1273787.5900000001</v>
      </c>
      <c r="F1043" s="9">
        <v>2000000</v>
      </c>
      <c r="G1043" s="9">
        <v>1697500</v>
      </c>
      <c r="H1043" s="9"/>
      <c r="I1043" s="9">
        <v>2000000</v>
      </c>
      <c r="J1043" s="9">
        <v>2000000</v>
      </c>
      <c r="K1043" s="9">
        <f t="shared" si="590"/>
        <v>0</v>
      </c>
    </row>
    <row r="1044" spans="1:12" ht="15.75" hidden="1" thickBot="1" x14ac:dyDescent="0.3">
      <c r="B1044" s="1" t="str">
        <f t="shared" si="584"/>
        <v>b</v>
      </c>
      <c r="C1044" s="11" t="s">
        <v>103</v>
      </c>
      <c r="D1044" s="10" t="s">
        <v>11</v>
      </c>
      <c r="E1044" s="9">
        <v>0</v>
      </c>
      <c r="F1044" s="9">
        <v>0</v>
      </c>
      <c r="G1044" s="9">
        <v>0</v>
      </c>
      <c r="H1044" s="9"/>
      <c r="I1044" s="9"/>
      <c r="J1044" s="9"/>
      <c r="K1044" s="9">
        <f t="shared" si="590"/>
        <v>0</v>
      </c>
      <c r="L1044" s="38"/>
    </row>
    <row r="1045" spans="1:12" ht="15.75" hidden="1" thickBot="1" x14ac:dyDescent="0.3">
      <c r="B1045" s="1" t="str">
        <f t="shared" si="584"/>
        <v>b</v>
      </c>
      <c r="C1045" s="8" t="s">
        <v>103</v>
      </c>
      <c r="D1045" s="7" t="s">
        <v>10</v>
      </c>
      <c r="E1045" s="6">
        <v>0</v>
      </c>
      <c r="F1045" s="6">
        <v>0</v>
      </c>
      <c r="G1045" s="6">
        <v>0</v>
      </c>
      <c r="H1045" s="6">
        <v>0</v>
      </c>
      <c r="I1045" s="6">
        <v>0</v>
      </c>
      <c r="J1045" s="6">
        <v>0</v>
      </c>
      <c r="K1045" s="6">
        <f t="shared" si="590"/>
        <v>0</v>
      </c>
      <c r="L1045" s="38"/>
    </row>
    <row r="1046" spans="1:12" ht="15.75" hidden="1" thickBot="1" x14ac:dyDescent="0.3">
      <c r="B1046" s="1" t="str">
        <f t="shared" si="584"/>
        <v>b</v>
      </c>
      <c r="C1046" s="8" t="s">
        <v>103</v>
      </c>
      <c r="D1046" s="7" t="s">
        <v>9</v>
      </c>
      <c r="E1046" s="6">
        <v>0</v>
      </c>
      <c r="F1046" s="6">
        <v>0</v>
      </c>
      <c r="G1046" s="6">
        <v>0</v>
      </c>
      <c r="H1046" s="6">
        <v>0</v>
      </c>
      <c r="I1046" s="6">
        <v>0</v>
      </c>
      <c r="J1046" s="6">
        <v>0</v>
      </c>
      <c r="K1046" s="6">
        <f t="shared" si="590"/>
        <v>0</v>
      </c>
      <c r="L1046" s="38"/>
    </row>
    <row r="1047" spans="1:12" ht="15.75" hidden="1" thickBot="1" x14ac:dyDescent="0.3">
      <c r="B1047" s="1" t="str">
        <f t="shared" si="584"/>
        <v>b</v>
      </c>
      <c r="C1047" s="5" t="s">
        <v>103</v>
      </c>
      <c r="D1047" s="4" t="s">
        <v>8</v>
      </c>
      <c r="E1047" s="3">
        <v>0</v>
      </c>
      <c r="F1047" s="3">
        <v>0</v>
      </c>
      <c r="G1047" s="3">
        <v>0</v>
      </c>
      <c r="H1047" s="3">
        <v>0</v>
      </c>
      <c r="I1047" s="3">
        <v>0</v>
      </c>
      <c r="J1047" s="3">
        <v>0</v>
      </c>
      <c r="K1047" s="3">
        <f t="shared" si="590"/>
        <v>0</v>
      </c>
      <c r="L1047" s="38"/>
    </row>
    <row r="1048" spans="1:12" ht="31.5" thickTop="1" thickBot="1" x14ac:dyDescent="0.3">
      <c r="A1048" s="1" t="s">
        <v>200</v>
      </c>
      <c r="B1048" s="1" t="str">
        <f t="shared" si="584"/>
        <v>a</v>
      </c>
      <c r="C1048" s="14" t="s">
        <v>38</v>
      </c>
      <c r="D1048" s="2" t="s">
        <v>37</v>
      </c>
      <c r="E1048" s="16">
        <f>E1062+E1076</f>
        <v>30534070.750000004</v>
      </c>
      <c r="F1048" s="16">
        <f>F1062+F1076</f>
        <v>32000000</v>
      </c>
      <c r="G1048" s="16">
        <f t="shared" ref="G1048:J1048" si="606">G1062+G1076</f>
        <v>32000000</v>
      </c>
      <c r="H1048" s="16">
        <f t="shared" si="606"/>
        <v>0</v>
      </c>
      <c r="I1048" s="16">
        <f t="shared" si="606"/>
        <v>33000000</v>
      </c>
      <c r="J1048" s="16">
        <f t="shared" si="606"/>
        <v>33000000</v>
      </c>
      <c r="K1048" s="16">
        <f t="shared" si="590"/>
        <v>0</v>
      </c>
    </row>
    <row r="1049" spans="1:12" ht="30.75" hidden="1" thickTop="1" x14ac:dyDescent="0.25">
      <c r="B1049" s="1" t="str">
        <f t="shared" si="584"/>
        <v>b</v>
      </c>
      <c r="C1049" s="28"/>
      <c r="D1049" s="29" t="s">
        <v>20</v>
      </c>
      <c r="E1049" s="31">
        <f t="shared" ref="E1049:F1061" si="607">E1063+E1077</f>
        <v>0</v>
      </c>
      <c r="F1049" s="31">
        <f t="shared" si="607"/>
        <v>0</v>
      </c>
      <c r="G1049" s="31">
        <f t="shared" ref="G1049:J1049" si="608">G1063+G1077</f>
        <v>0</v>
      </c>
      <c r="H1049" s="31">
        <f t="shared" si="608"/>
        <v>0</v>
      </c>
      <c r="I1049" s="31">
        <f t="shared" si="608"/>
        <v>0</v>
      </c>
      <c r="J1049" s="31">
        <f t="shared" si="608"/>
        <v>0</v>
      </c>
      <c r="K1049" s="31">
        <f t="shared" si="590"/>
        <v>0</v>
      </c>
      <c r="L1049" s="38"/>
    </row>
    <row r="1050" spans="1:12" ht="15.75" hidden="1" thickTop="1" x14ac:dyDescent="0.25">
      <c r="B1050" s="1" t="str">
        <f t="shared" si="584"/>
        <v>b</v>
      </c>
      <c r="C1050" s="28"/>
      <c r="D1050" s="29" t="s">
        <v>19</v>
      </c>
      <c r="E1050" s="31">
        <f t="shared" si="607"/>
        <v>0</v>
      </c>
      <c r="F1050" s="31">
        <f t="shared" si="607"/>
        <v>0</v>
      </c>
      <c r="G1050" s="31">
        <f t="shared" ref="G1050:J1050" si="609">G1064+G1078</f>
        <v>0</v>
      </c>
      <c r="H1050" s="31">
        <f t="shared" si="609"/>
        <v>0</v>
      </c>
      <c r="I1050" s="31">
        <f t="shared" si="609"/>
        <v>0</v>
      </c>
      <c r="J1050" s="31">
        <f t="shared" si="609"/>
        <v>0</v>
      </c>
      <c r="K1050" s="31">
        <f t="shared" si="590"/>
        <v>0</v>
      </c>
      <c r="L1050" s="38"/>
    </row>
    <row r="1051" spans="1:12" ht="15.75" thickTop="1" x14ac:dyDescent="0.25">
      <c r="B1051" s="1" t="str">
        <f t="shared" si="584"/>
        <v>a</v>
      </c>
      <c r="C1051" s="8" t="s">
        <v>103</v>
      </c>
      <c r="D1051" s="7" t="s">
        <v>18</v>
      </c>
      <c r="E1051" s="6">
        <f t="shared" si="607"/>
        <v>30525909.880000003</v>
      </c>
      <c r="F1051" s="6">
        <f t="shared" si="607"/>
        <v>32000000</v>
      </c>
      <c r="G1051" s="6">
        <f t="shared" ref="G1051:J1051" si="610">G1065+G1079</f>
        <v>32000000</v>
      </c>
      <c r="H1051" s="6">
        <f t="shared" si="610"/>
        <v>0</v>
      </c>
      <c r="I1051" s="6">
        <f t="shared" si="610"/>
        <v>33000000</v>
      </c>
      <c r="J1051" s="6">
        <f t="shared" si="610"/>
        <v>33000000</v>
      </c>
      <c r="K1051" s="6">
        <f t="shared" si="590"/>
        <v>0</v>
      </c>
    </row>
    <row r="1052" spans="1:12" hidden="1" x14ac:dyDescent="0.25">
      <c r="B1052" s="1" t="str">
        <f t="shared" si="584"/>
        <v>b</v>
      </c>
      <c r="C1052" s="11" t="s">
        <v>103</v>
      </c>
      <c r="D1052" s="10" t="s">
        <v>17</v>
      </c>
      <c r="E1052" s="9">
        <f t="shared" si="607"/>
        <v>0</v>
      </c>
      <c r="F1052" s="9">
        <f t="shared" si="607"/>
        <v>0</v>
      </c>
      <c r="G1052" s="9">
        <f t="shared" ref="G1052:J1052" si="611">G1066+G1080</f>
        <v>0</v>
      </c>
      <c r="H1052" s="9">
        <f t="shared" si="611"/>
        <v>0</v>
      </c>
      <c r="I1052" s="9">
        <f t="shared" si="611"/>
        <v>0</v>
      </c>
      <c r="J1052" s="9">
        <f t="shared" si="611"/>
        <v>0</v>
      </c>
      <c r="K1052" s="9">
        <f t="shared" si="590"/>
        <v>0</v>
      </c>
      <c r="L1052" s="38"/>
    </row>
    <row r="1053" spans="1:12" x14ac:dyDescent="0.25">
      <c r="B1053" s="1" t="str">
        <f t="shared" si="584"/>
        <v>a</v>
      </c>
      <c r="C1053" s="11" t="s">
        <v>103</v>
      </c>
      <c r="D1053" s="10" t="s">
        <v>16</v>
      </c>
      <c r="E1053" s="9">
        <f t="shared" si="607"/>
        <v>36000</v>
      </c>
      <c r="F1053" s="9">
        <f t="shared" si="607"/>
        <v>36000</v>
      </c>
      <c r="G1053" s="9">
        <f t="shared" ref="G1053:J1053" si="612">G1067+G1081</f>
        <v>36000</v>
      </c>
      <c r="H1053" s="9">
        <f t="shared" si="612"/>
        <v>0</v>
      </c>
      <c r="I1053" s="9">
        <f t="shared" si="612"/>
        <v>36000</v>
      </c>
      <c r="J1053" s="9">
        <f t="shared" si="612"/>
        <v>36000</v>
      </c>
      <c r="K1053" s="9">
        <f t="shared" si="590"/>
        <v>0</v>
      </c>
    </row>
    <row r="1054" spans="1:12" hidden="1" x14ac:dyDescent="0.25">
      <c r="B1054" s="1" t="str">
        <f t="shared" si="584"/>
        <v>b</v>
      </c>
      <c r="C1054" s="11" t="s">
        <v>103</v>
      </c>
      <c r="D1054" s="10" t="s">
        <v>15</v>
      </c>
      <c r="E1054" s="9">
        <f t="shared" si="607"/>
        <v>0</v>
      </c>
      <c r="F1054" s="9">
        <f t="shared" si="607"/>
        <v>0</v>
      </c>
      <c r="G1054" s="9">
        <f t="shared" ref="G1054:J1054" si="613">G1068+G1082</f>
        <v>0</v>
      </c>
      <c r="H1054" s="9">
        <f t="shared" si="613"/>
        <v>0</v>
      </c>
      <c r="I1054" s="9">
        <f t="shared" si="613"/>
        <v>0</v>
      </c>
      <c r="J1054" s="9">
        <f t="shared" si="613"/>
        <v>0</v>
      </c>
      <c r="K1054" s="9">
        <f t="shared" si="590"/>
        <v>0</v>
      </c>
      <c r="L1054" s="38"/>
    </row>
    <row r="1055" spans="1:12" hidden="1" x14ac:dyDescent="0.25">
      <c r="B1055" s="1" t="str">
        <f t="shared" si="584"/>
        <v>b</v>
      </c>
      <c r="C1055" s="11" t="s">
        <v>103</v>
      </c>
      <c r="D1055" s="10" t="s">
        <v>14</v>
      </c>
      <c r="E1055" s="9">
        <f t="shared" si="607"/>
        <v>0</v>
      </c>
      <c r="F1055" s="9">
        <f t="shared" si="607"/>
        <v>0</v>
      </c>
      <c r="G1055" s="9">
        <f t="shared" ref="G1055:J1055" si="614">G1069+G1083</f>
        <v>0</v>
      </c>
      <c r="H1055" s="9">
        <f t="shared" si="614"/>
        <v>0</v>
      </c>
      <c r="I1055" s="9">
        <f t="shared" si="614"/>
        <v>0</v>
      </c>
      <c r="J1055" s="9">
        <f t="shared" si="614"/>
        <v>0</v>
      </c>
      <c r="K1055" s="9">
        <f t="shared" si="590"/>
        <v>0</v>
      </c>
      <c r="L1055" s="38"/>
    </row>
    <row r="1056" spans="1:12" hidden="1" x14ac:dyDescent="0.25">
      <c r="B1056" s="1" t="str">
        <f t="shared" si="584"/>
        <v>b</v>
      </c>
      <c r="C1056" s="11" t="s">
        <v>103</v>
      </c>
      <c r="D1056" s="10" t="s">
        <v>13</v>
      </c>
      <c r="E1056" s="9">
        <f t="shared" si="607"/>
        <v>0</v>
      </c>
      <c r="F1056" s="9">
        <f t="shared" si="607"/>
        <v>0</v>
      </c>
      <c r="G1056" s="9">
        <f t="shared" ref="G1056:J1056" si="615">G1070+G1084</f>
        <v>0</v>
      </c>
      <c r="H1056" s="9">
        <f t="shared" si="615"/>
        <v>0</v>
      </c>
      <c r="I1056" s="9">
        <f t="shared" si="615"/>
        <v>0</v>
      </c>
      <c r="J1056" s="9">
        <f t="shared" si="615"/>
        <v>0</v>
      </c>
      <c r="K1056" s="9">
        <f t="shared" si="590"/>
        <v>0</v>
      </c>
      <c r="L1056" s="38"/>
    </row>
    <row r="1057" spans="2:12" x14ac:dyDescent="0.25">
      <c r="B1057" s="1" t="str">
        <f t="shared" si="584"/>
        <v>a</v>
      </c>
      <c r="C1057" s="11" t="s">
        <v>103</v>
      </c>
      <c r="D1057" s="10" t="s">
        <v>12</v>
      </c>
      <c r="E1057" s="9">
        <f t="shared" si="607"/>
        <v>30489909.880000003</v>
      </c>
      <c r="F1057" s="9">
        <f t="shared" si="607"/>
        <v>31964000</v>
      </c>
      <c r="G1057" s="9">
        <f t="shared" ref="G1057:J1057" si="616">G1071+G1085</f>
        <v>31964000</v>
      </c>
      <c r="H1057" s="9">
        <f t="shared" si="616"/>
        <v>0</v>
      </c>
      <c r="I1057" s="9">
        <f t="shared" si="616"/>
        <v>32964000</v>
      </c>
      <c r="J1057" s="9">
        <f t="shared" si="616"/>
        <v>32964000</v>
      </c>
      <c r="K1057" s="9">
        <f t="shared" si="590"/>
        <v>0</v>
      </c>
    </row>
    <row r="1058" spans="2:12" hidden="1" x14ac:dyDescent="0.25">
      <c r="B1058" s="1" t="str">
        <f t="shared" si="584"/>
        <v>b</v>
      </c>
      <c r="C1058" s="11" t="s">
        <v>103</v>
      </c>
      <c r="D1058" s="10" t="s">
        <v>11</v>
      </c>
      <c r="E1058" s="9">
        <f t="shared" si="607"/>
        <v>0</v>
      </c>
      <c r="F1058" s="9">
        <f t="shared" si="607"/>
        <v>0</v>
      </c>
      <c r="G1058" s="9">
        <f t="shared" ref="G1058:J1058" si="617">G1072+G1086</f>
        <v>0</v>
      </c>
      <c r="H1058" s="9">
        <f t="shared" si="617"/>
        <v>0</v>
      </c>
      <c r="I1058" s="9">
        <f t="shared" si="617"/>
        <v>0</v>
      </c>
      <c r="J1058" s="9">
        <f t="shared" si="617"/>
        <v>0</v>
      </c>
      <c r="K1058" s="9">
        <f t="shared" si="590"/>
        <v>0</v>
      </c>
      <c r="L1058" s="38"/>
    </row>
    <row r="1059" spans="2:12" hidden="1" x14ac:dyDescent="0.25">
      <c r="B1059" s="1" t="str">
        <f t="shared" si="584"/>
        <v>b</v>
      </c>
      <c r="C1059" s="8" t="s">
        <v>103</v>
      </c>
      <c r="D1059" s="7" t="s">
        <v>10</v>
      </c>
      <c r="E1059" s="6">
        <f t="shared" si="607"/>
        <v>0</v>
      </c>
      <c r="F1059" s="6">
        <f t="shared" si="607"/>
        <v>0</v>
      </c>
      <c r="G1059" s="6">
        <f t="shared" ref="G1059:J1059" si="618">G1073+G1087</f>
        <v>0</v>
      </c>
      <c r="H1059" s="6">
        <f t="shared" si="618"/>
        <v>0</v>
      </c>
      <c r="I1059" s="6">
        <f t="shared" si="618"/>
        <v>0</v>
      </c>
      <c r="J1059" s="6">
        <f t="shared" si="618"/>
        <v>0</v>
      </c>
      <c r="K1059" s="6">
        <f t="shared" si="590"/>
        <v>0</v>
      </c>
      <c r="L1059" s="38"/>
    </row>
    <row r="1060" spans="2:12" hidden="1" x14ac:dyDescent="0.25">
      <c r="B1060" s="1" t="str">
        <f t="shared" si="584"/>
        <v>b</v>
      </c>
      <c r="C1060" s="8" t="s">
        <v>103</v>
      </c>
      <c r="D1060" s="7" t="s">
        <v>9</v>
      </c>
      <c r="E1060" s="6">
        <f t="shared" si="607"/>
        <v>0</v>
      </c>
      <c r="F1060" s="6">
        <f t="shared" si="607"/>
        <v>0</v>
      </c>
      <c r="G1060" s="6">
        <f t="shared" ref="G1060:J1060" si="619">G1074+G1088</f>
        <v>0</v>
      </c>
      <c r="H1060" s="6">
        <f t="shared" si="619"/>
        <v>0</v>
      </c>
      <c r="I1060" s="6">
        <f t="shared" si="619"/>
        <v>0</v>
      </c>
      <c r="J1060" s="6">
        <f t="shared" si="619"/>
        <v>0</v>
      </c>
      <c r="K1060" s="6">
        <f t="shared" si="590"/>
        <v>0</v>
      </c>
      <c r="L1060" s="38"/>
    </row>
    <row r="1061" spans="2:12" ht="15.75" thickBot="1" x14ac:dyDescent="0.3">
      <c r="B1061" s="1" t="str">
        <f t="shared" si="584"/>
        <v>a</v>
      </c>
      <c r="C1061" s="5" t="s">
        <v>103</v>
      </c>
      <c r="D1061" s="4" t="s">
        <v>8</v>
      </c>
      <c r="E1061" s="3">
        <f t="shared" si="607"/>
        <v>8160.87</v>
      </c>
      <c r="F1061" s="3">
        <f t="shared" si="607"/>
        <v>0</v>
      </c>
      <c r="G1061" s="3">
        <f t="shared" ref="G1061:J1061" si="620">G1075+G1089</f>
        <v>0</v>
      </c>
      <c r="H1061" s="3">
        <f t="shared" si="620"/>
        <v>0</v>
      </c>
      <c r="I1061" s="3">
        <f t="shared" si="620"/>
        <v>0</v>
      </c>
      <c r="J1061" s="3">
        <f t="shared" si="620"/>
        <v>0</v>
      </c>
      <c r="K1061" s="3">
        <f t="shared" si="590"/>
        <v>0</v>
      </c>
    </row>
    <row r="1062" spans="2:12" ht="31.5" thickTop="1" thickBot="1" x14ac:dyDescent="0.3">
      <c r="B1062" s="1" t="str">
        <f t="shared" si="584"/>
        <v>a</v>
      </c>
      <c r="C1062" s="14" t="s">
        <v>185</v>
      </c>
      <c r="D1062" s="2" t="s">
        <v>37</v>
      </c>
      <c r="E1062" s="16">
        <f>E1065+E1073+E1074+E1075</f>
        <v>24437553.880000003</v>
      </c>
      <c r="F1062" s="16">
        <f>F1065+F1073+F1074+F1075</f>
        <v>32000000</v>
      </c>
      <c r="G1062" s="16">
        <f t="shared" ref="G1062:J1062" si="621">G1065+G1073+G1074+G1075</f>
        <v>32000000</v>
      </c>
      <c r="H1062" s="16">
        <f t="shared" si="621"/>
        <v>0</v>
      </c>
      <c r="I1062" s="16">
        <f t="shared" si="621"/>
        <v>33000000</v>
      </c>
      <c r="J1062" s="16">
        <f t="shared" si="621"/>
        <v>33000000</v>
      </c>
      <c r="K1062" s="42">
        <f t="shared" si="590"/>
        <v>0</v>
      </c>
      <c r="L1062" s="1" t="s">
        <v>235</v>
      </c>
    </row>
    <row r="1063" spans="2:12" ht="30.75" hidden="1" thickTop="1" x14ac:dyDescent="0.25">
      <c r="B1063" s="1" t="str">
        <f t="shared" ref="B1063:B1064" si="622">IF(OR(E1063&lt;&gt;0,F1063&lt;&gt;0,G1063&lt;&gt;0,H1063&lt;&gt;0,I1063&lt;&gt;0,J1063&lt;&gt;0,K1063&lt;&gt;0),"a","b")</f>
        <v>b</v>
      </c>
      <c r="C1063" s="28"/>
      <c r="D1063" s="29" t="s">
        <v>20</v>
      </c>
      <c r="E1063" s="31"/>
      <c r="F1063" s="31"/>
      <c r="G1063" s="31"/>
      <c r="H1063" s="31"/>
      <c r="I1063" s="31"/>
      <c r="J1063" s="31"/>
      <c r="K1063" s="31">
        <f t="shared" si="590"/>
        <v>0</v>
      </c>
      <c r="L1063" s="38"/>
    </row>
    <row r="1064" spans="2:12" ht="15.75" hidden="1" thickTop="1" x14ac:dyDescent="0.25">
      <c r="B1064" s="1" t="str">
        <f t="shared" si="622"/>
        <v>b</v>
      </c>
      <c r="C1064" s="28"/>
      <c r="D1064" s="29" t="s">
        <v>19</v>
      </c>
      <c r="E1064" s="31"/>
      <c r="F1064" s="31"/>
      <c r="G1064" s="31"/>
      <c r="H1064" s="31"/>
      <c r="I1064" s="31"/>
      <c r="J1064" s="31"/>
      <c r="K1064" s="31">
        <f t="shared" si="590"/>
        <v>0</v>
      </c>
      <c r="L1064" s="38"/>
    </row>
    <row r="1065" spans="2:12" ht="15.75" thickTop="1" x14ac:dyDescent="0.25">
      <c r="B1065" s="1" t="str">
        <f t="shared" si="584"/>
        <v>a</v>
      </c>
      <c r="C1065" s="8" t="s">
        <v>103</v>
      </c>
      <c r="D1065" s="7" t="s">
        <v>18</v>
      </c>
      <c r="E1065" s="6">
        <f>SUM(E1066:E1072)</f>
        <v>24437553.880000003</v>
      </c>
      <c r="F1065" s="6">
        <f>SUM(F1066:F1072)</f>
        <v>32000000</v>
      </c>
      <c r="G1065" s="6">
        <f t="shared" ref="G1065:J1065" si="623">SUM(G1066:G1072)</f>
        <v>32000000</v>
      </c>
      <c r="H1065" s="6">
        <f t="shared" si="623"/>
        <v>0</v>
      </c>
      <c r="I1065" s="6">
        <f t="shared" si="623"/>
        <v>33000000</v>
      </c>
      <c r="J1065" s="6">
        <f t="shared" si="623"/>
        <v>33000000</v>
      </c>
      <c r="K1065" s="6">
        <f t="shared" si="590"/>
        <v>0</v>
      </c>
    </row>
    <row r="1066" spans="2:12" hidden="1" x14ac:dyDescent="0.25">
      <c r="B1066" s="1" t="str">
        <f t="shared" si="584"/>
        <v>b</v>
      </c>
      <c r="C1066" s="11" t="s">
        <v>103</v>
      </c>
      <c r="D1066" s="10" t="s">
        <v>17</v>
      </c>
      <c r="E1066" s="9">
        <v>0</v>
      </c>
      <c r="F1066" s="9">
        <v>0</v>
      </c>
      <c r="G1066" s="9">
        <v>0</v>
      </c>
      <c r="H1066" s="9"/>
      <c r="I1066" s="9">
        <v>0</v>
      </c>
      <c r="J1066" s="9"/>
      <c r="K1066" s="9">
        <f t="shared" si="590"/>
        <v>0</v>
      </c>
      <c r="L1066" s="38"/>
    </row>
    <row r="1067" spans="2:12" x14ac:dyDescent="0.25">
      <c r="B1067" s="1" t="str">
        <f t="shared" si="584"/>
        <v>a</v>
      </c>
      <c r="C1067" s="11" t="s">
        <v>103</v>
      </c>
      <c r="D1067" s="10" t="s">
        <v>16</v>
      </c>
      <c r="E1067" s="9">
        <v>36000</v>
      </c>
      <c r="F1067" s="9">
        <v>36000</v>
      </c>
      <c r="G1067" s="9">
        <v>36000</v>
      </c>
      <c r="H1067" s="9"/>
      <c r="I1067" s="9">
        <v>36000</v>
      </c>
      <c r="J1067" s="9">
        <v>36000</v>
      </c>
      <c r="K1067" s="9">
        <f t="shared" si="590"/>
        <v>0</v>
      </c>
    </row>
    <row r="1068" spans="2:12" hidden="1" x14ac:dyDescent="0.25">
      <c r="B1068" s="1" t="str">
        <f t="shared" si="584"/>
        <v>b</v>
      </c>
      <c r="C1068" s="11" t="s">
        <v>103</v>
      </c>
      <c r="D1068" s="10" t="s">
        <v>15</v>
      </c>
      <c r="E1068" s="9">
        <v>0</v>
      </c>
      <c r="F1068" s="9">
        <v>0</v>
      </c>
      <c r="G1068" s="9">
        <v>0</v>
      </c>
      <c r="H1068" s="9"/>
      <c r="I1068" s="9">
        <v>0</v>
      </c>
      <c r="J1068" s="9"/>
      <c r="K1068" s="9">
        <f t="shared" si="590"/>
        <v>0</v>
      </c>
      <c r="L1068" s="38"/>
    </row>
    <row r="1069" spans="2:12" hidden="1" x14ac:dyDescent="0.25">
      <c r="B1069" s="1" t="str">
        <f t="shared" si="584"/>
        <v>b</v>
      </c>
      <c r="C1069" s="11" t="s">
        <v>103</v>
      </c>
      <c r="D1069" s="10" t="s">
        <v>14</v>
      </c>
      <c r="E1069" s="9">
        <v>0</v>
      </c>
      <c r="F1069" s="9">
        <v>0</v>
      </c>
      <c r="G1069" s="9">
        <v>0</v>
      </c>
      <c r="H1069" s="9"/>
      <c r="I1069" s="9">
        <v>0</v>
      </c>
      <c r="J1069" s="9"/>
      <c r="K1069" s="9">
        <f t="shared" si="590"/>
        <v>0</v>
      </c>
      <c r="L1069" s="38"/>
    </row>
    <row r="1070" spans="2:12" hidden="1" x14ac:dyDescent="0.25">
      <c r="B1070" s="1" t="str">
        <f t="shared" si="584"/>
        <v>b</v>
      </c>
      <c r="C1070" s="11" t="s">
        <v>103</v>
      </c>
      <c r="D1070" s="10" t="s">
        <v>13</v>
      </c>
      <c r="E1070" s="9">
        <v>0</v>
      </c>
      <c r="F1070" s="9">
        <v>0</v>
      </c>
      <c r="G1070" s="9">
        <v>0</v>
      </c>
      <c r="H1070" s="9"/>
      <c r="I1070" s="9">
        <v>0</v>
      </c>
      <c r="J1070" s="9"/>
      <c r="K1070" s="9">
        <f t="shared" si="590"/>
        <v>0</v>
      </c>
      <c r="L1070" s="38"/>
    </row>
    <row r="1071" spans="2:12" ht="15.75" thickBot="1" x14ac:dyDescent="0.3">
      <c r="B1071" s="1" t="str">
        <f t="shared" si="584"/>
        <v>a</v>
      </c>
      <c r="C1071" s="11" t="s">
        <v>103</v>
      </c>
      <c r="D1071" s="10" t="s">
        <v>12</v>
      </c>
      <c r="E1071" s="9">
        <v>24401553.880000003</v>
      </c>
      <c r="F1071" s="9">
        <v>31964000</v>
      </c>
      <c r="G1071" s="9">
        <v>31964000</v>
      </c>
      <c r="H1071" s="9"/>
      <c r="I1071" s="9">
        <v>32964000</v>
      </c>
      <c r="J1071" s="9">
        <v>32964000</v>
      </c>
      <c r="K1071" s="39">
        <f t="shared" si="590"/>
        <v>0</v>
      </c>
    </row>
    <row r="1072" spans="2:12" ht="15.75" hidden="1" thickBot="1" x14ac:dyDescent="0.3">
      <c r="B1072" s="1" t="str">
        <f t="shared" si="584"/>
        <v>b</v>
      </c>
      <c r="C1072" s="11" t="s">
        <v>103</v>
      </c>
      <c r="D1072" s="10" t="s">
        <v>11</v>
      </c>
      <c r="E1072" s="9">
        <v>0</v>
      </c>
      <c r="F1072" s="9">
        <v>0</v>
      </c>
      <c r="G1072" s="9">
        <v>0</v>
      </c>
      <c r="H1072" s="9"/>
      <c r="I1072" s="9">
        <v>0</v>
      </c>
      <c r="J1072" s="9"/>
      <c r="K1072" s="9">
        <f t="shared" si="590"/>
        <v>0</v>
      </c>
      <c r="L1072" s="38"/>
    </row>
    <row r="1073" spans="2:12" ht="15.75" hidden="1" thickBot="1" x14ac:dyDescent="0.3">
      <c r="B1073" s="1" t="str">
        <f t="shared" si="584"/>
        <v>b</v>
      </c>
      <c r="C1073" s="8" t="s">
        <v>103</v>
      </c>
      <c r="D1073" s="7" t="s">
        <v>10</v>
      </c>
      <c r="E1073" s="6">
        <v>0</v>
      </c>
      <c r="F1073" s="6">
        <v>0</v>
      </c>
      <c r="G1073" s="6">
        <v>0</v>
      </c>
      <c r="H1073" s="6">
        <v>0</v>
      </c>
      <c r="I1073" s="6">
        <v>0</v>
      </c>
      <c r="J1073" s="6">
        <v>0</v>
      </c>
      <c r="K1073" s="6">
        <f t="shared" si="590"/>
        <v>0</v>
      </c>
      <c r="L1073" s="38"/>
    </row>
    <row r="1074" spans="2:12" ht="15.75" hidden="1" thickBot="1" x14ac:dyDescent="0.3">
      <c r="B1074" s="1" t="str">
        <f t="shared" si="584"/>
        <v>b</v>
      </c>
      <c r="C1074" s="8" t="s">
        <v>103</v>
      </c>
      <c r="D1074" s="7" t="s">
        <v>9</v>
      </c>
      <c r="E1074" s="6">
        <v>0</v>
      </c>
      <c r="F1074" s="6">
        <v>0</v>
      </c>
      <c r="G1074" s="6">
        <v>0</v>
      </c>
      <c r="H1074" s="6">
        <v>0</v>
      </c>
      <c r="I1074" s="6">
        <v>0</v>
      </c>
      <c r="J1074" s="6">
        <v>0</v>
      </c>
      <c r="K1074" s="6">
        <f t="shared" si="590"/>
        <v>0</v>
      </c>
      <c r="L1074" s="38"/>
    </row>
    <row r="1075" spans="2:12" ht="15.75" hidden="1" thickBot="1" x14ac:dyDescent="0.3">
      <c r="B1075" s="1" t="str">
        <f t="shared" si="584"/>
        <v>b</v>
      </c>
      <c r="C1075" s="5" t="s">
        <v>103</v>
      </c>
      <c r="D1075" s="4" t="s">
        <v>8</v>
      </c>
      <c r="E1075" s="3">
        <v>0</v>
      </c>
      <c r="F1075" s="3">
        <v>0</v>
      </c>
      <c r="G1075" s="3">
        <v>0</v>
      </c>
      <c r="H1075" s="3">
        <v>0</v>
      </c>
      <c r="I1075" s="3">
        <v>0</v>
      </c>
      <c r="J1075" s="3">
        <v>0</v>
      </c>
      <c r="K1075" s="3">
        <f t="shared" si="590"/>
        <v>0</v>
      </c>
      <c r="L1075" s="38"/>
    </row>
    <row r="1076" spans="2:12" ht="91.5" thickTop="1" thickBot="1" x14ac:dyDescent="0.3">
      <c r="B1076" s="1" t="str">
        <f t="shared" si="584"/>
        <v>a</v>
      </c>
      <c r="C1076" s="14" t="s">
        <v>186</v>
      </c>
      <c r="D1076" s="2" t="s">
        <v>187</v>
      </c>
      <c r="E1076" s="16">
        <f>E1079+E1087+E1088+E1089</f>
        <v>6096516.8700000001</v>
      </c>
      <c r="F1076" s="16">
        <f>F1079+F1087+F1088+F1089</f>
        <v>0</v>
      </c>
      <c r="G1076" s="16">
        <f t="shared" ref="G1076:J1076" si="624">G1079+G1087+G1088+G1089</f>
        <v>0</v>
      </c>
      <c r="H1076" s="16">
        <f t="shared" si="624"/>
        <v>0</v>
      </c>
      <c r="I1076" s="16">
        <f t="shared" si="624"/>
        <v>0</v>
      </c>
      <c r="J1076" s="16">
        <f t="shared" si="624"/>
        <v>0</v>
      </c>
      <c r="K1076" s="16">
        <f t="shared" si="590"/>
        <v>0</v>
      </c>
    </row>
    <row r="1077" spans="2:12" ht="30.75" hidden="1" thickTop="1" x14ac:dyDescent="0.25">
      <c r="B1077" s="1" t="str">
        <f t="shared" si="584"/>
        <v>b</v>
      </c>
      <c r="C1077" s="28"/>
      <c r="D1077" s="29" t="s">
        <v>20</v>
      </c>
      <c r="E1077" s="31"/>
      <c r="F1077" s="31"/>
      <c r="G1077" s="31"/>
      <c r="H1077" s="31"/>
      <c r="I1077" s="31"/>
      <c r="J1077" s="31"/>
      <c r="K1077" s="31">
        <f t="shared" si="590"/>
        <v>0</v>
      </c>
      <c r="L1077" s="38"/>
    </row>
    <row r="1078" spans="2:12" ht="15.75" hidden="1" thickTop="1" x14ac:dyDescent="0.25">
      <c r="B1078" s="1" t="str">
        <f t="shared" si="584"/>
        <v>b</v>
      </c>
      <c r="C1078" s="28"/>
      <c r="D1078" s="29" t="s">
        <v>19</v>
      </c>
      <c r="E1078" s="31"/>
      <c r="F1078" s="31"/>
      <c r="G1078" s="31"/>
      <c r="H1078" s="31"/>
      <c r="I1078" s="31"/>
      <c r="J1078" s="31"/>
      <c r="K1078" s="31">
        <f t="shared" si="590"/>
        <v>0</v>
      </c>
      <c r="L1078" s="38"/>
    </row>
    <row r="1079" spans="2:12" ht="15.75" thickTop="1" x14ac:dyDescent="0.25">
      <c r="B1079" s="1" t="str">
        <f t="shared" si="584"/>
        <v>a</v>
      </c>
      <c r="C1079" s="8" t="s">
        <v>103</v>
      </c>
      <c r="D1079" s="7" t="s">
        <v>18</v>
      </c>
      <c r="E1079" s="6">
        <f>SUM(E1080:E1086)</f>
        <v>6088356</v>
      </c>
      <c r="F1079" s="6">
        <f>SUM(F1080:F1086)</f>
        <v>0</v>
      </c>
      <c r="G1079" s="6">
        <f t="shared" ref="G1079:J1079" si="625">SUM(G1080:G1086)</f>
        <v>0</v>
      </c>
      <c r="H1079" s="6">
        <f t="shared" si="625"/>
        <v>0</v>
      </c>
      <c r="I1079" s="6">
        <f t="shared" si="625"/>
        <v>0</v>
      </c>
      <c r="J1079" s="6">
        <f t="shared" si="625"/>
        <v>0</v>
      </c>
      <c r="K1079" s="6">
        <f t="shared" si="590"/>
        <v>0</v>
      </c>
    </row>
    <row r="1080" spans="2:12" hidden="1" x14ac:dyDescent="0.25">
      <c r="B1080" s="1" t="str">
        <f t="shared" si="584"/>
        <v>b</v>
      </c>
      <c r="C1080" s="11" t="s">
        <v>103</v>
      </c>
      <c r="D1080" s="10" t="s">
        <v>17</v>
      </c>
      <c r="E1080" s="9">
        <v>0</v>
      </c>
      <c r="F1080" s="9"/>
      <c r="G1080" s="9"/>
      <c r="H1080" s="9"/>
      <c r="I1080" s="9"/>
      <c r="J1080" s="9"/>
      <c r="K1080" s="9">
        <f t="shared" si="590"/>
        <v>0</v>
      </c>
      <c r="L1080" s="38"/>
    </row>
    <row r="1081" spans="2:12" hidden="1" x14ac:dyDescent="0.25">
      <c r="B1081" s="1" t="str">
        <f t="shared" si="584"/>
        <v>b</v>
      </c>
      <c r="C1081" s="11" t="s">
        <v>103</v>
      </c>
      <c r="D1081" s="10" t="s">
        <v>16</v>
      </c>
      <c r="E1081" s="9">
        <v>0</v>
      </c>
      <c r="F1081" s="9"/>
      <c r="G1081" s="9"/>
      <c r="H1081" s="9"/>
      <c r="I1081" s="9"/>
      <c r="J1081" s="9"/>
      <c r="K1081" s="9">
        <f t="shared" ref="K1081:K1144" si="626">J1081-I1081</f>
        <v>0</v>
      </c>
      <c r="L1081" s="38"/>
    </row>
    <row r="1082" spans="2:12" hidden="1" x14ac:dyDescent="0.25">
      <c r="B1082" s="1" t="str">
        <f t="shared" si="584"/>
        <v>b</v>
      </c>
      <c r="C1082" s="11" t="s">
        <v>103</v>
      </c>
      <c r="D1082" s="10" t="s">
        <v>15</v>
      </c>
      <c r="E1082" s="9">
        <v>0</v>
      </c>
      <c r="F1082" s="9"/>
      <c r="G1082" s="9"/>
      <c r="H1082" s="9"/>
      <c r="I1082" s="9"/>
      <c r="J1082" s="9"/>
      <c r="K1082" s="9">
        <f t="shared" si="626"/>
        <v>0</v>
      </c>
      <c r="L1082" s="38"/>
    </row>
    <row r="1083" spans="2:12" hidden="1" x14ac:dyDescent="0.25">
      <c r="B1083" s="1" t="str">
        <f t="shared" ref="B1083:B1156" si="627">IF(OR(E1083&lt;&gt;0,F1083&lt;&gt;0,G1083&lt;&gt;0,H1083&lt;&gt;0,I1083&lt;&gt;0,J1083&lt;&gt;0,K1083&lt;&gt;0),"a","b")</f>
        <v>b</v>
      </c>
      <c r="C1083" s="11" t="s">
        <v>103</v>
      </c>
      <c r="D1083" s="10" t="s">
        <v>14</v>
      </c>
      <c r="E1083" s="9">
        <v>0</v>
      </c>
      <c r="F1083" s="9"/>
      <c r="G1083" s="9"/>
      <c r="H1083" s="9"/>
      <c r="I1083" s="9"/>
      <c r="J1083" s="9"/>
      <c r="K1083" s="9">
        <f t="shared" si="626"/>
        <v>0</v>
      </c>
      <c r="L1083" s="38"/>
    </row>
    <row r="1084" spans="2:12" hidden="1" x14ac:dyDescent="0.25">
      <c r="B1084" s="1" t="str">
        <f t="shared" si="627"/>
        <v>b</v>
      </c>
      <c r="C1084" s="11" t="s">
        <v>103</v>
      </c>
      <c r="D1084" s="10" t="s">
        <v>13</v>
      </c>
      <c r="E1084" s="9">
        <v>0</v>
      </c>
      <c r="F1084" s="9"/>
      <c r="G1084" s="9"/>
      <c r="H1084" s="9"/>
      <c r="I1084" s="9"/>
      <c r="J1084" s="9"/>
      <c r="K1084" s="9">
        <f t="shared" si="626"/>
        <v>0</v>
      </c>
      <c r="L1084" s="38"/>
    </row>
    <row r="1085" spans="2:12" x14ac:dyDescent="0.25">
      <c r="B1085" s="1" t="str">
        <f t="shared" si="627"/>
        <v>a</v>
      </c>
      <c r="C1085" s="11" t="s">
        <v>103</v>
      </c>
      <c r="D1085" s="10" t="s">
        <v>12</v>
      </c>
      <c r="E1085" s="9">
        <v>6088356</v>
      </c>
      <c r="F1085" s="9"/>
      <c r="G1085" s="9"/>
      <c r="H1085" s="9"/>
      <c r="I1085" s="9"/>
      <c r="J1085" s="9"/>
      <c r="K1085" s="9">
        <f t="shared" si="626"/>
        <v>0</v>
      </c>
    </row>
    <row r="1086" spans="2:12" hidden="1" x14ac:dyDescent="0.25">
      <c r="B1086" s="1" t="str">
        <f t="shared" si="627"/>
        <v>b</v>
      </c>
      <c r="C1086" s="11" t="s">
        <v>103</v>
      </c>
      <c r="D1086" s="10" t="s">
        <v>11</v>
      </c>
      <c r="E1086" s="9">
        <v>0</v>
      </c>
      <c r="F1086" s="9"/>
      <c r="G1086" s="9"/>
      <c r="H1086" s="9"/>
      <c r="I1086" s="9"/>
      <c r="J1086" s="9"/>
      <c r="K1086" s="9">
        <f t="shared" si="626"/>
        <v>0</v>
      </c>
      <c r="L1086" s="38"/>
    </row>
    <row r="1087" spans="2:12" hidden="1" x14ac:dyDescent="0.25">
      <c r="B1087" s="1" t="str">
        <f t="shared" si="627"/>
        <v>b</v>
      </c>
      <c r="C1087" s="8" t="s">
        <v>103</v>
      </c>
      <c r="D1087" s="7" t="s">
        <v>10</v>
      </c>
      <c r="E1087" s="6">
        <v>0</v>
      </c>
      <c r="F1087" s="6">
        <v>0</v>
      </c>
      <c r="G1087" s="6">
        <v>0</v>
      </c>
      <c r="H1087" s="6">
        <v>0</v>
      </c>
      <c r="I1087" s="6">
        <v>0</v>
      </c>
      <c r="J1087" s="6">
        <v>0</v>
      </c>
      <c r="K1087" s="6">
        <f t="shared" si="626"/>
        <v>0</v>
      </c>
      <c r="L1087" s="38"/>
    </row>
    <row r="1088" spans="2:12" hidden="1" x14ac:dyDescent="0.25">
      <c r="B1088" s="1" t="str">
        <f t="shared" si="627"/>
        <v>b</v>
      </c>
      <c r="C1088" s="8" t="s">
        <v>103</v>
      </c>
      <c r="D1088" s="7" t="s">
        <v>9</v>
      </c>
      <c r="E1088" s="6">
        <v>0</v>
      </c>
      <c r="F1088" s="6">
        <v>0</v>
      </c>
      <c r="G1088" s="6">
        <v>0</v>
      </c>
      <c r="H1088" s="6">
        <v>0</v>
      </c>
      <c r="I1088" s="6">
        <v>0</v>
      </c>
      <c r="J1088" s="6">
        <v>0</v>
      </c>
      <c r="K1088" s="6">
        <f t="shared" si="626"/>
        <v>0</v>
      </c>
      <c r="L1088" s="38"/>
    </row>
    <row r="1089" spans="1:12" ht="15.75" thickBot="1" x14ac:dyDescent="0.3">
      <c r="B1089" s="1" t="str">
        <f t="shared" si="627"/>
        <v>a</v>
      </c>
      <c r="C1089" s="5" t="s">
        <v>103</v>
      </c>
      <c r="D1089" s="4" t="s">
        <v>8</v>
      </c>
      <c r="E1089" s="3">
        <v>8160.87</v>
      </c>
      <c r="F1089" s="3">
        <v>0</v>
      </c>
      <c r="G1089" s="3">
        <v>0</v>
      </c>
      <c r="H1089" s="3">
        <v>0</v>
      </c>
      <c r="I1089" s="3">
        <v>0</v>
      </c>
      <c r="J1089" s="3">
        <v>0</v>
      </c>
      <c r="K1089" s="3">
        <f t="shared" si="626"/>
        <v>0</v>
      </c>
    </row>
    <row r="1090" spans="1:12" ht="31.5" thickTop="1" thickBot="1" x14ac:dyDescent="0.3">
      <c r="A1090" s="1" t="s">
        <v>200</v>
      </c>
      <c r="B1090" s="1" t="str">
        <f t="shared" si="627"/>
        <v>a</v>
      </c>
      <c r="C1090" s="14" t="s">
        <v>36</v>
      </c>
      <c r="D1090" s="2" t="s">
        <v>35</v>
      </c>
      <c r="E1090" s="16">
        <f t="shared" ref="E1090:F1090" si="628">E1093+E1101+E1102+E1103</f>
        <v>1523680.36</v>
      </c>
      <c r="F1090" s="16">
        <f t="shared" si="628"/>
        <v>3100000</v>
      </c>
      <c r="G1090" s="16">
        <f t="shared" ref="G1090:J1090" si="629">G1093+G1101+G1102+G1103</f>
        <v>3100000</v>
      </c>
      <c r="H1090" s="16">
        <f t="shared" si="629"/>
        <v>0</v>
      </c>
      <c r="I1090" s="16">
        <f t="shared" si="629"/>
        <v>2800000</v>
      </c>
      <c r="J1090" s="16">
        <f t="shared" si="629"/>
        <v>2800000</v>
      </c>
      <c r="K1090" s="42">
        <f t="shared" si="626"/>
        <v>0</v>
      </c>
    </row>
    <row r="1091" spans="1:12" ht="30.75" hidden="1" thickTop="1" x14ac:dyDescent="0.25">
      <c r="B1091" s="1" t="str">
        <f t="shared" si="627"/>
        <v>b</v>
      </c>
      <c r="C1091" s="28"/>
      <c r="D1091" s="29" t="s">
        <v>20</v>
      </c>
      <c r="E1091" s="31"/>
      <c r="F1091" s="31"/>
      <c r="G1091" s="31"/>
      <c r="H1091" s="31"/>
      <c r="I1091" s="31"/>
      <c r="J1091" s="31"/>
      <c r="K1091" s="31">
        <f t="shared" si="626"/>
        <v>0</v>
      </c>
      <c r="L1091" s="38"/>
    </row>
    <row r="1092" spans="1:12" ht="15.75" hidden="1" thickTop="1" x14ac:dyDescent="0.25">
      <c r="B1092" s="1" t="str">
        <f t="shared" si="627"/>
        <v>b</v>
      </c>
      <c r="C1092" s="28"/>
      <c r="D1092" s="29" t="s">
        <v>19</v>
      </c>
      <c r="E1092" s="31"/>
      <c r="F1092" s="31"/>
      <c r="G1092" s="31"/>
      <c r="H1092" s="31"/>
      <c r="I1092" s="31"/>
      <c r="J1092" s="31"/>
      <c r="K1092" s="31">
        <f t="shared" si="626"/>
        <v>0</v>
      </c>
      <c r="L1092" s="38"/>
    </row>
    <row r="1093" spans="1:12" ht="15.75" thickTop="1" x14ac:dyDescent="0.25">
      <c r="B1093" s="1" t="str">
        <f t="shared" si="627"/>
        <v>a</v>
      </c>
      <c r="C1093" s="8" t="s">
        <v>103</v>
      </c>
      <c r="D1093" s="7" t="s">
        <v>18</v>
      </c>
      <c r="E1093" s="6">
        <f t="shared" ref="E1093:F1093" si="630">SUM(E1094:E1100)</f>
        <v>1523680.36</v>
      </c>
      <c r="F1093" s="6">
        <f t="shared" si="630"/>
        <v>3100000</v>
      </c>
      <c r="G1093" s="6">
        <f t="shared" ref="G1093" si="631">SUM(G1094:G1100)</f>
        <v>3015480</v>
      </c>
      <c r="H1093" s="6">
        <f t="shared" ref="H1093" si="632">SUM(H1094:H1100)</f>
        <v>0</v>
      </c>
      <c r="I1093" s="6">
        <f t="shared" ref="I1093" si="633">SUM(I1094:I1100)</f>
        <v>2800000</v>
      </c>
      <c r="J1093" s="6">
        <f t="shared" ref="J1093" si="634">SUM(J1094:J1100)</f>
        <v>2800000</v>
      </c>
      <c r="K1093" s="6">
        <f t="shared" si="626"/>
        <v>0</v>
      </c>
    </row>
    <row r="1094" spans="1:12" hidden="1" x14ac:dyDescent="0.25">
      <c r="B1094" s="1" t="str">
        <f t="shared" si="627"/>
        <v>b</v>
      </c>
      <c r="C1094" s="11" t="s">
        <v>103</v>
      </c>
      <c r="D1094" s="10" t="s">
        <v>17</v>
      </c>
      <c r="E1094" s="9">
        <v>0</v>
      </c>
      <c r="F1094" s="9">
        <v>0</v>
      </c>
      <c r="G1094" s="9">
        <v>0</v>
      </c>
      <c r="H1094" s="9"/>
      <c r="I1094" s="9"/>
      <c r="J1094" s="9"/>
      <c r="K1094" s="9">
        <f t="shared" si="626"/>
        <v>0</v>
      </c>
      <c r="L1094" s="38"/>
    </row>
    <row r="1095" spans="1:12" x14ac:dyDescent="0.25">
      <c r="B1095" s="1" t="str">
        <f t="shared" si="627"/>
        <v>a</v>
      </c>
      <c r="C1095" s="11" t="s">
        <v>103</v>
      </c>
      <c r="D1095" s="10" t="s">
        <v>16</v>
      </c>
      <c r="E1095" s="9">
        <v>287880</v>
      </c>
      <c r="F1095" s="9">
        <v>286000</v>
      </c>
      <c r="G1095" s="9">
        <v>288500</v>
      </c>
      <c r="H1095" s="9"/>
      <c r="I1095" s="9">
        <v>286000</v>
      </c>
      <c r="J1095" s="9">
        <v>286000</v>
      </c>
      <c r="K1095" s="9">
        <f t="shared" si="626"/>
        <v>0</v>
      </c>
    </row>
    <row r="1096" spans="1:12" hidden="1" x14ac:dyDescent="0.25">
      <c r="B1096" s="1" t="str">
        <f t="shared" si="627"/>
        <v>b</v>
      </c>
      <c r="C1096" s="11" t="s">
        <v>103</v>
      </c>
      <c r="D1096" s="10" t="s">
        <v>15</v>
      </c>
      <c r="E1096" s="9">
        <v>0</v>
      </c>
      <c r="F1096" s="9">
        <v>0</v>
      </c>
      <c r="G1096" s="9">
        <v>0</v>
      </c>
      <c r="H1096" s="9"/>
      <c r="I1096" s="9"/>
      <c r="J1096" s="9"/>
      <c r="K1096" s="9">
        <f t="shared" si="626"/>
        <v>0</v>
      </c>
      <c r="L1096" s="38"/>
    </row>
    <row r="1097" spans="1:12" hidden="1" x14ac:dyDescent="0.25">
      <c r="B1097" s="1" t="str">
        <f t="shared" si="627"/>
        <v>b</v>
      </c>
      <c r="C1097" s="11" t="s">
        <v>103</v>
      </c>
      <c r="D1097" s="10" t="s">
        <v>14</v>
      </c>
      <c r="E1097" s="9">
        <v>0</v>
      </c>
      <c r="F1097" s="9">
        <v>0</v>
      </c>
      <c r="G1097" s="9">
        <v>0</v>
      </c>
      <c r="H1097" s="9"/>
      <c r="I1097" s="9"/>
      <c r="J1097" s="9"/>
      <c r="K1097" s="9">
        <f t="shared" si="626"/>
        <v>0</v>
      </c>
      <c r="L1097" s="38"/>
    </row>
    <row r="1098" spans="1:12" hidden="1" x14ac:dyDescent="0.25">
      <c r="B1098" s="1" t="str">
        <f t="shared" si="627"/>
        <v>b</v>
      </c>
      <c r="C1098" s="11" t="s">
        <v>103</v>
      </c>
      <c r="D1098" s="10" t="s">
        <v>13</v>
      </c>
      <c r="E1098" s="9">
        <v>0</v>
      </c>
      <c r="F1098" s="9">
        <v>0</v>
      </c>
      <c r="G1098" s="9">
        <v>0</v>
      </c>
      <c r="H1098" s="9"/>
      <c r="I1098" s="9"/>
      <c r="J1098" s="9"/>
      <c r="K1098" s="9">
        <f t="shared" si="626"/>
        <v>0</v>
      </c>
      <c r="L1098" s="38"/>
    </row>
    <row r="1099" spans="1:12" x14ac:dyDescent="0.25">
      <c r="B1099" s="1" t="str">
        <f t="shared" si="627"/>
        <v>a</v>
      </c>
      <c r="C1099" s="11" t="s">
        <v>103</v>
      </c>
      <c r="D1099" s="10" t="s">
        <v>12</v>
      </c>
      <c r="E1099" s="9">
        <v>1235800.3600000001</v>
      </c>
      <c r="F1099" s="9">
        <v>2814000</v>
      </c>
      <c r="G1099" s="9">
        <v>2571110</v>
      </c>
      <c r="H1099" s="9"/>
      <c r="I1099" s="9">
        <v>2514000</v>
      </c>
      <c r="J1099" s="9">
        <v>2514000</v>
      </c>
      <c r="K1099" s="9">
        <f t="shared" si="626"/>
        <v>0</v>
      </c>
    </row>
    <row r="1100" spans="1:12" x14ac:dyDescent="0.25">
      <c r="B1100" s="1" t="str">
        <f t="shared" si="627"/>
        <v>a</v>
      </c>
      <c r="C1100" s="11" t="s">
        <v>103</v>
      </c>
      <c r="D1100" s="10" t="s">
        <v>11</v>
      </c>
      <c r="E1100" s="9">
        <v>0</v>
      </c>
      <c r="F1100" s="9">
        <v>0</v>
      </c>
      <c r="G1100" s="9">
        <v>155870</v>
      </c>
      <c r="H1100" s="9"/>
      <c r="I1100" s="9"/>
      <c r="J1100" s="9"/>
      <c r="K1100" s="9">
        <f t="shared" si="626"/>
        <v>0</v>
      </c>
    </row>
    <row r="1101" spans="1:12" hidden="1" x14ac:dyDescent="0.25">
      <c r="B1101" s="1" t="str">
        <f t="shared" si="627"/>
        <v>b</v>
      </c>
      <c r="C1101" s="8" t="s">
        <v>103</v>
      </c>
      <c r="D1101" s="7" t="s">
        <v>10</v>
      </c>
      <c r="E1101" s="6">
        <v>0</v>
      </c>
      <c r="F1101" s="6">
        <v>0</v>
      </c>
      <c r="G1101" s="6">
        <v>0</v>
      </c>
      <c r="H1101" s="6">
        <v>0</v>
      </c>
      <c r="I1101" s="6">
        <v>0</v>
      </c>
      <c r="J1101" s="6">
        <v>0</v>
      </c>
      <c r="K1101" s="6">
        <f t="shared" si="626"/>
        <v>0</v>
      </c>
      <c r="L1101" s="38"/>
    </row>
    <row r="1102" spans="1:12" hidden="1" x14ac:dyDescent="0.25">
      <c r="B1102" s="1" t="str">
        <f t="shared" si="627"/>
        <v>b</v>
      </c>
      <c r="C1102" s="8" t="s">
        <v>103</v>
      </c>
      <c r="D1102" s="7" t="s">
        <v>9</v>
      </c>
      <c r="E1102" s="6">
        <v>0</v>
      </c>
      <c r="F1102" s="6">
        <v>0</v>
      </c>
      <c r="G1102" s="6">
        <v>0</v>
      </c>
      <c r="H1102" s="6">
        <v>0</v>
      </c>
      <c r="I1102" s="6">
        <v>0</v>
      </c>
      <c r="J1102" s="6">
        <v>0</v>
      </c>
      <c r="K1102" s="6">
        <f t="shared" si="626"/>
        <v>0</v>
      </c>
      <c r="L1102" s="38"/>
    </row>
    <row r="1103" spans="1:12" ht="15.75" thickBot="1" x14ac:dyDescent="0.3">
      <c r="B1103" s="1" t="str">
        <f t="shared" si="627"/>
        <v>a</v>
      </c>
      <c r="C1103" s="5" t="s">
        <v>103</v>
      </c>
      <c r="D1103" s="4" t="s">
        <v>8</v>
      </c>
      <c r="E1103" s="3">
        <v>0</v>
      </c>
      <c r="F1103" s="3">
        <v>0</v>
      </c>
      <c r="G1103" s="3">
        <v>84520</v>
      </c>
      <c r="H1103" s="3">
        <v>0</v>
      </c>
      <c r="I1103" s="3">
        <v>0</v>
      </c>
      <c r="J1103" s="3">
        <v>0</v>
      </c>
      <c r="K1103" s="3">
        <f t="shared" si="626"/>
        <v>0</v>
      </c>
    </row>
    <row r="1104" spans="1:12" ht="76.5" thickTop="1" thickBot="1" x14ac:dyDescent="0.3">
      <c r="A1104" s="1" t="s">
        <v>200</v>
      </c>
      <c r="B1104" s="1" t="str">
        <f t="shared" si="627"/>
        <v>a</v>
      </c>
      <c r="C1104" s="14" t="s">
        <v>34</v>
      </c>
      <c r="D1104" s="2" t="s">
        <v>33</v>
      </c>
      <c r="E1104" s="16">
        <f t="shared" ref="E1104:F1104" si="635">E1107+E1115+E1116+E1117</f>
        <v>5643313.8099999996</v>
      </c>
      <c r="F1104" s="16">
        <f t="shared" si="635"/>
        <v>6000000</v>
      </c>
      <c r="G1104" s="16">
        <f t="shared" ref="G1104:J1104" si="636">G1107+G1115+G1116+G1117</f>
        <v>6000000</v>
      </c>
      <c r="H1104" s="16">
        <f t="shared" si="636"/>
        <v>0</v>
      </c>
      <c r="I1104" s="16">
        <f t="shared" si="636"/>
        <v>7900000</v>
      </c>
      <c r="J1104" s="16">
        <f t="shared" si="636"/>
        <v>7900000</v>
      </c>
      <c r="K1104" s="16">
        <f t="shared" si="626"/>
        <v>0</v>
      </c>
    </row>
    <row r="1105" spans="1:12" ht="30.75" hidden="1" thickTop="1" x14ac:dyDescent="0.25">
      <c r="B1105" s="1" t="str">
        <f t="shared" ref="B1105:B1106" si="637">IF(OR(E1105&lt;&gt;0,F1105&lt;&gt;0,G1105&lt;&gt;0,H1105&lt;&gt;0,I1105&lt;&gt;0,J1105&lt;&gt;0,K1105&lt;&gt;0),"a","b")</f>
        <v>b</v>
      </c>
      <c r="C1105" s="28"/>
      <c r="D1105" s="29" t="s">
        <v>20</v>
      </c>
      <c r="E1105" s="31"/>
      <c r="F1105" s="31"/>
      <c r="G1105" s="31"/>
      <c r="H1105" s="31"/>
      <c r="I1105" s="31"/>
      <c r="J1105" s="31"/>
      <c r="K1105" s="31">
        <f t="shared" si="626"/>
        <v>0</v>
      </c>
      <c r="L1105" s="38"/>
    </row>
    <row r="1106" spans="1:12" ht="15.75" hidden="1" thickTop="1" x14ac:dyDescent="0.25">
      <c r="B1106" s="1" t="str">
        <f t="shared" si="637"/>
        <v>b</v>
      </c>
      <c r="C1106" s="28"/>
      <c r="D1106" s="29" t="s">
        <v>19</v>
      </c>
      <c r="E1106" s="31"/>
      <c r="F1106" s="31"/>
      <c r="G1106" s="31"/>
      <c r="H1106" s="31"/>
      <c r="I1106" s="31"/>
      <c r="J1106" s="31"/>
      <c r="K1106" s="31">
        <f t="shared" si="626"/>
        <v>0</v>
      </c>
      <c r="L1106" s="38"/>
    </row>
    <row r="1107" spans="1:12" ht="15.75" thickTop="1" x14ac:dyDescent="0.25">
      <c r="B1107" s="1" t="str">
        <f t="shared" si="627"/>
        <v>a</v>
      </c>
      <c r="C1107" s="8" t="s">
        <v>103</v>
      </c>
      <c r="D1107" s="7" t="s">
        <v>18</v>
      </c>
      <c r="E1107" s="6">
        <f t="shared" ref="E1107:F1107" si="638">SUM(E1108:E1114)</f>
        <v>5643313.8099999996</v>
      </c>
      <c r="F1107" s="6">
        <f t="shared" si="638"/>
        <v>6000000</v>
      </c>
      <c r="G1107" s="6">
        <f t="shared" ref="G1107" si="639">SUM(G1108:G1114)</f>
        <v>6000000</v>
      </c>
      <c r="H1107" s="6">
        <f t="shared" ref="H1107" si="640">SUM(H1108:H1114)</f>
        <v>0</v>
      </c>
      <c r="I1107" s="6">
        <f t="shared" ref="I1107" si="641">SUM(I1108:I1114)</f>
        <v>7900000</v>
      </c>
      <c r="J1107" s="6">
        <f t="shared" ref="J1107" si="642">SUM(J1108:J1114)</f>
        <v>7900000</v>
      </c>
      <c r="K1107" s="6">
        <f t="shared" si="626"/>
        <v>0</v>
      </c>
    </row>
    <row r="1108" spans="1:12" hidden="1" x14ac:dyDescent="0.25">
      <c r="B1108" s="1" t="str">
        <f t="shared" si="627"/>
        <v>b</v>
      </c>
      <c r="C1108" s="11" t="s">
        <v>103</v>
      </c>
      <c r="D1108" s="10" t="s">
        <v>17</v>
      </c>
      <c r="E1108" s="9">
        <v>0</v>
      </c>
      <c r="F1108" s="9">
        <v>0</v>
      </c>
      <c r="G1108" s="9">
        <v>0</v>
      </c>
      <c r="H1108" s="9"/>
      <c r="I1108" s="9"/>
      <c r="J1108" s="9"/>
      <c r="K1108" s="9">
        <f t="shared" si="626"/>
        <v>0</v>
      </c>
      <c r="L1108" s="38"/>
    </row>
    <row r="1109" spans="1:12" x14ac:dyDescent="0.25">
      <c r="B1109" s="1" t="str">
        <f t="shared" si="627"/>
        <v>a</v>
      </c>
      <c r="C1109" s="11" t="s">
        <v>103</v>
      </c>
      <c r="D1109" s="10" t="s">
        <v>16</v>
      </c>
      <c r="E1109" s="9">
        <v>144000</v>
      </c>
      <c r="F1109" s="9">
        <v>252000</v>
      </c>
      <c r="G1109" s="9">
        <v>252000</v>
      </c>
      <c r="H1109" s="9"/>
      <c r="I1109" s="9">
        <v>216000</v>
      </c>
      <c r="J1109" s="9">
        <v>216000</v>
      </c>
      <c r="K1109" s="9">
        <f t="shared" si="626"/>
        <v>0</v>
      </c>
    </row>
    <row r="1110" spans="1:12" hidden="1" x14ac:dyDescent="0.25">
      <c r="B1110" s="1" t="str">
        <f t="shared" si="627"/>
        <v>b</v>
      </c>
      <c r="C1110" s="11" t="s">
        <v>103</v>
      </c>
      <c r="D1110" s="10" t="s">
        <v>15</v>
      </c>
      <c r="E1110" s="9">
        <v>0</v>
      </c>
      <c r="F1110" s="9">
        <v>0</v>
      </c>
      <c r="G1110" s="9">
        <v>0</v>
      </c>
      <c r="H1110" s="9"/>
      <c r="I1110" s="9"/>
      <c r="J1110" s="9"/>
      <c r="K1110" s="9">
        <f t="shared" si="626"/>
        <v>0</v>
      </c>
      <c r="L1110" s="38"/>
    </row>
    <row r="1111" spans="1:12" hidden="1" x14ac:dyDescent="0.25">
      <c r="B1111" s="1" t="str">
        <f t="shared" si="627"/>
        <v>b</v>
      </c>
      <c r="C1111" s="11" t="s">
        <v>103</v>
      </c>
      <c r="D1111" s="10" t="s">
        <v>14</v>
      </c>
      <c r="E1111" s="9">
        <v>0</v>
      </c>
      <c r="F1111" s="9">
        <v>0</v>
      </c>
      <c r="G1111" s="9">
        <v>0</v>
      </c>
      <c r="H1111" s="9"/>
      <c r="I1111" s="9"/>
      <c r="J1111" s="9"/>
      <c r="K1111" s="9">
        <f t="shared" si="626"/>
        <v>0</v>
      </c>
      <c r="L1111" s="38"/>
    </row>
    <row r="1112" spans="1:12" hidden="1" x14ac:dyDescent="0.25">
      <c r="B1112" s="1" t="str">
        <f t="shared" si="627"/>
        <v>b</v>
      </c>
      <c r="C1112" s="11" t="s">
        <v>103</v>
      </c>
      <c r="D1112" s="10" t="s">
        <v>13</v>
      </c>
      <c r="E1112" s="9">
        <v>0</v>
      </c>
      <c r="F1112" s="9">
        <v>0</v>
      </c>
      <c r="G1112" s="9">
        <v>0</v>
      </c>
      <c r="H1112" s="9"/>
      <c r="I1112" s="9"/>
      <c r="J1112" s="9"/>
      <c r="K1112" s="9">
        <f t="shared" si="626"/>
        <v>0</v>
      </c>
      <c r="L1112" s="38"/>
    </row>
    <row r="1113" spans="1:12" ht="15.75" thickBot="1" x14ac:dyDescent="0.3">
      <c r="B1113" s="1" t="str">
        <f t="shared" si="627"/>
        <v>a</v>
      </c>
      <c r="C1113" s="11" t="s">
        <v>103</v>
      </c>
      <c r="D1113" s="10" t="s">
        <v>12</v>
      </c>
      <c r="E1113" s="9">
        <v>5499313.8099999996</v>
      </c>
      <c r="F1113" s="9">
        <v>5748000</v>
      </c>
      <c r="G1113" s="9">
        <v>5748000</v>
      </c>
      <c r="H1113" s="9"/>
      <c r="I1113" s="9">
        <v>7684000</v>
      </c>
      <c r="J1113" s="9">
        <v>7684000</v>
      </c>
      <c r="K1113" s="9">
        <f t="shared" si="626"/>
        <v>0</v>
      </c>
    </row>
    <row r="1114" spans="1:12" ht="15.75" hidden="1" thickBot="1" x14ac:dyDescent="0.3">
      <c r="B1114" s="1" t="str">
        <f t="shared" si="627"/>
        <v>b</v>
      </c>
      <c r="C1114" s="11" t="s">
        <v>103</v>
      </c>
      <c r="D1114" s="10" t="s">
        <v>11</v>
      </c>
      <c r="E1114" s="9">
        <v>0</v>
      </c>
      <c r="F1114" s="9">
        <v>0</v>
      </c>
      <c r="G1114" s="9">
        <v>0</v>
      </c>
      <c r="H1114" s="9"/>
      <c r="I1114" s="9"/>
      <c r="J1114" s="9"/>
      <c r="K1114" s="9">
        <f t="shared" si="626"/>
        <v>0</v>
      </c>
      <c r="L1114" s="38"/>
    </row>
    <row r="1115" spans="1:12" ht="15.75" hidden="1" thickBot="1" x14ac:dyDescent="0.3">
      <c r="B1115" s="1" t="str">
        <f t="shared" si="627"/>
        <v>b</v>
      </c>
      <c r="C1115" s="8" t="s">
        <v>103</v>
      </c>
      <c r="D1115" s="7" t="s">
        <v>10</v>
      </c>
      <c r="E1115" s="6">
        <v>0</v>
      </c>
      <c r="F1115" s="6">
        <v>0</v>
      </c>
      <c r="G1115" s="6">
        <v>0</v>
      </c>
      <c r="H1115" s="6">
        <v>0</v>
      </c>
      <c r="I1115" s="6">
        <v>0</v>
      </c>
      <c r="J1115" s="6">
        <v>0</v>
      </c>
      <c r="K1115" s="6">
        <f t="shared" si="626"/>
        <v>0</v>
      </c>
      <c r="L1115" s="38"/>
    </row>
    <row r="1116" spans="1:12" ht="15.75" hidden="1" thickBot="1" x14ac:dyDescent="0.3">
      <c r="B1116" s="1" t="str">
        <f t="shared" si="627"/>
        <v>b</v>
      </c>
      <c r="C1116" s="8" t="s">
        <v>103</v>
      </c>
      <c r="D1116" s="7" t="s">
        <v>9</v>
      </c>
      <c r="E1116" s="6">
        <v>0</v>
      </c>
      <c r="F1116" s="6">
        <v>0</v>
      </c>
      <c r="G1116" s="6">
        <v>0</v>
      </c>
      <c r="H1116" s="6">
        <v>0</v>
      </c>
      <c r="I1116" s="6">
        <v>0</v>
      </c>
      <c r="J1116" s="6">
        <v>0</v>
      </c>
      <c r="K1116" s="6">
        <f t="shared" si="626"/>
        <v>0</v>
      </c>
      <c r="L1116" s="38"/>
    </row>
    <row r="1117" spans="1:12" ht="15.75" hidden="1" thickBot="1" x14ac:dyDescent="0.3">
      <c r="B1117" s="1" t="str">
        <f t="shared" si="627"/>
        <v>b</v>
      </c>
      <c r="C1117" s="5" t="s">
        <v>103</v>
      </c>
      <c r="D1117" s="4" t="s">
        <v>8</v>
      </c>
      <c r="E1117" s="3">
        <v>0</v>
      </c>
      <c r="F1117" s="3">
        <v>0</v>
      </c>
      <c r="G1117" s="3">
        <v>0</v>
      </c>
      <c r="H1117" s="3">
        <v>0</v>
      </c>
      <c r="I1117" s="3">
        <v>0</v>
      </c>
      <c r="J1117" s="3">
        <v>0</v>
      </c>
      <c r="K1117" s="3">
        <f t="shared" si="626"/>
        <v>0</v>
      </c>
      <c r="L1117" s="38"/>
    </row>
    <row r="1118" spans="1:12" ht="61.5" thickTop="1" thickBot="1" x14ac:dyDescent="0.3">
      <c r="A1118" s="1" t="s">
        <v>200</v>
      </c>
      <c r="B1118" s="1" t="str">
        <f t="shared" si="627"/>
        <v>a</v>
      </c>
      <c r="C1118" s="14" t="s">
        <v>32</v>
      </c>
      <c r="D1118" s="2" t="s">
        <v>31</v>
      </c>
      <c r="E1118" s="16">
        <f>E1132+E1146</f>
        <v>31959081.350000001</v>
      </c>
      <c r="F1118" s="16">
        <f>F1132+F1146</f>
        <v>33251000</v>
      </c>
      <c r="G1118" s="16">
        <f t="shared" ref="G1118:J1118" si="643">G1132+G1146</f>
        <v>33251000</v>
      </c>
      <c r="H1118" s="16">
        <f t="shared" si="643"/>
        <v>0</v>
      </c>
      <c r="I1118" s="16">
        <f t="shared" si="643"/>
        <v>37422000</v>
      </c>
      <c r="J1118" s="16">
        <f t="shared" si="643"/>
        <v>37422000</v>
      </c>
      <c r="K1118" s="16">
        <f t="shared" si="626"/>
        <v>0</v>
      </c>
      <c r="L1118" s="1" t="s">
        <v>241</v>
      </c>
    </row>
    <row r="1119" spans="1:12" ht="30.75" hidden="1" thickTop="1" x14ac:dyDescent="0.25">
      <c r="B1119" s="1" t="str">
        <f t="shared" si="627"/>
        <v>b</v>
      </c>
      <c r="C1119" s="28"/>
      <c r="D1119" s="29" t="s">
        <v>20</v>
      </c>
      <c r="E1119" s="31">
        <f t="shared" ref="E1119:F1131" si="644">E1133+E1147</f>
        <v>0</v>
      </c>
      <c r="F1119" s="31">
        <f t="shared" si="644"/>
        <v>0</v>
      </c>
      <c r="G1119" s="31">
        <f t="shared" ref="G1119:J1119" si="645">G1133+G1147</f>
        <v>0</v>
      </c>
      <c r="H1119" s="31">
        <f t="shared" si="645"/>
        <v>0</v>
      </c>
      <c r="I1119" s="31">
        <f t="shared" si="645"/>
        <v>0</v>
      </c>
      <c r="J1119" s="31">
        <f t="shared" si="645"/>
        <v>0</v>
      </c>
      <c r="K1119" s="31">
        <f t="shared" si="626"/>
        <v>0</v>
      </c>
      <c r="L1119" s="38"/>
    </row>
    <row r="1120" spans="1:12" ht="30.75" thickTop="1" x14ac:dyDescent="0.25">
      <c r="B1120" s="1" t="str">
        <f t="shared" si="627"/>
        <v>a</v>
      </c>
      <c r="C1120" s="28"/>
      <c r="D1120" s="29" t="s">
        <v>19</v>
      </c>
      <c r="E1120" s="31">
        <f t="shared" si="644"/>
        <v>3220</v>
      </c>
      <c r="F1120" s="31">
        <f t="shared" si="644"/>
        <v>3220</v>
      </c>
      <c r="G1120" s="31">
        <f t="shared" ref="G1120:J1120" si="646">G1134+G1148</f>
        <v>3220</v>
      </c>
      <c r="H1120" s="31">
        <f t="shared" si="646"/>
        <v>0</v>
      </c>
      <c r="I1120" s="31">
        <f t="shared" si="646"/>
        <v>3070</v>
      </c>
      <c r="J1120" s="31">
        <f t="shared" si="646"/>
        <v>3080</v>
      </c>
      <c r="K1120" s="31">
        <f t="shared" si="626"/>
        <v>10</v>
      </c>
    </row>
    <row r="1121" spans="2:12" x14ac:dyDescent="0.25">
      <c r="B1121" s="1" t="str">
        <f t="shared" si="627"/>
        <v>a</v>
      </c>
      <c r="C1121" s="8" t="s">
        <v>103</v>
      </c>
      <c r="D1121" s="7" t="s">
        <v>18</v>
      </c>
      <c r="E1121" s="6">
        <f t="shared" si="644"/>
        <v>31855858.259999998</v>
      </c>
      <c r="F1121" s="6">
        <f t="shared" si="644"/>
        <v>33221000</v>
      </c>
      <c r="G1121" s="6">
        <f t="shared" ref="G1121:J1121" si="647">G1135+G1149</f>
        <v>32951189</v>
      </c>
      <c r="H1121" s="6">
        <f t="shared" si="647"/>
        <v>0</v>
      </c>
      <c r="I1121" s="6">
        <f t="shared" si="647"/>
        <v>37392000</v>
      </c>
      <c r="J1121" s="6">
        <f t="shared" si="647"/>
        <v>37392000</v>
      </c>
      <c r="K1121" s="6">
        <f t="shared" si="626"/>
        <v>0</v>
      </c>
    </row>
    <row r="1122" spans="2:12" hidden="1" x14ac:dyDescent="0.25">
      <c r="B1122" s="1" t="str">
        <f t="shared" si="627"/>
        <v>b</v>
      </c>
      <c r="C1122" s="11" t="s">
        <v>103</v>
      </c>
      <c r="D1122" s="10" t="s">
        <v>17</v>
      </c>
      <c r="E1122" s="9">
        <f t="shared" si="644"/>
        <v>0</v>
      </c>
      <c r="F1122" s="9">
        <f t="shared" si="644"/>
        <v>0</v>
      </c>
      <c r="G1122" s="9">
        <f t="shared" ref="G1122:J1122" si="648">G1136+G1150</f>
        <v>0</v>
      </c>
      <c r="H1122" s="9">
        <f t="shared" si="648"/>
        <v>0</v>
      </c>
      <c r="I1122" s="9">
        <f t="shared" si="648"/>
        <v>0</v>
      </c>
      <c r="J1122" s="9">
        <f t="shared" si="648"/>
        <v>0</v>
      </c>
      <c r="K1122" s="9">
        <f t="shared" si="626"/>
        <v>0</v>
      </c>
      <c r="L1122" s="38"/>
    </row>
    <row r="1123" spans="2:12" x14ac:dyDescent="0.25">
      <c r="B1123" s="1" t="str">
        <f t="shared" si="627"/>
        <v>a</v>
      </c>
      <c r="C1123" s="11" t="s">
        <v>103</v>
      </c>
      <c r="D1123" s="10" t="s">
        <v>16</v>
      </c>
      <c r="E1123" s="9">
        <f t="shared" si="644"/>
        <v>20924019.030000001</v>
      </c>
      <c r="F1123" s="9">
        <f t="shared" si="644"/>
        <v>20758000</v>
      </c>
      <c r="G1123" s="9">
        <f t="shared" ref="G1123:J1123" si="649">G1137+G1151</f>
        <v>20584187</v>
      </c>
      <c r="H1123" s="9">
        <f t="shared" si="649"/>
        <v>0</v>
      </c>
      <c r="I1123" s="9">
        <f t="shared" si="649"/>
        <v>25025000</v>
      </c>
      <c r="J1123" s="9">
        <f t="shared" si="649"/>
        <v>25025000</v>
      </c>
      <c r="K1123" s="9">
        <f t="shared" si="626"/>
        <v>0</v>
      </c>
    </row>
    <row r="1124" spans="2:12" hidden="1" x14ac:dyDescent="0.25">
      <c r="B1124" s="1" t="str">
        <f t="shared" si="627"/>
        <v>b</v>
      </c>
      <c r="C1124" s="11" t="s">
        <v>103</v>
      </c>
      <c r="D1124" s="10" t="s">
        <v>15</v>
      </c>
      <c r="E1124" s="9">
        <f t="shared" si="644"/>
        <v>0</v>
      </c>
      <c r="F1124" s="9">
        <f t="shared" si="644"/>
        <v>0</v>
      </c>
      <c r="G1124" s="9">
        <f t="shared" ref="G1124:J1124" si="650">G1138+G1152</f>
        <v>0</v>
      </c>
      <c r="H1124" s="9">
        <f t="shared" si="650"/>
        <v>0</v>
      </c>
      <c r="I1124" s="9">
        <f t="shared" si="650"/>
        <v>0</v>
      </c>
      <c r="J1124" s="9">
        <f t="shared" si="650"/>
        <v>0</v>
      </c>
      <c r="K1124" s="9">
        <f t="shared" si="626"/>
        <v>0</v>
      </c>
      <c r="L1124" s="38"/>
    </row>
    <row r="1125" spans="2:12" hidden="1" x14ac:dyDescent="0.25">
      <c r="B1125" s="1" t="str">
        <f t="shared" si="627"/>
        <v>b</v>
      </c>
      <c r="C1125" s="11" t="s">
        <v>103</v>
      </c>
      <c r="D1125" s="10" t="s">
        <v>14</v>
      </c>
      <c r="E1125" s="9">
        <f t="shared" si="644"/>
        <v>0</v>
      </c>
      <c r="F1125" s="9">
        <f t="shared" si="644"/>
        <v>0</v>
      </c>
      <c r="G1125" s="9">
        <f t="shared" ref="G1125:J1125" si="651">G1139+G1153</f>
        <v>0</v>
      </c>
      <c r="H1125" s="9">
        <f t="shared" si="651"/>
        <v>0</v>
      </c>
      <c r="I1125" s="9">
        <f t="shared" si="651"/>
        <v>0</v>
      </c>
      <c r="J1125" s="9">
        <f t="shared" si="651"/>
        <v>0</v>
      </c>
      <c r="K1125" s="9">
        <f t="shared" si="626"/>
        <v>0</v>
      </c>
      <c r="L1125" s="38"/>
    </row>
    <row r="1126" spans="2:12" hidden="1" x14ac:dyDescent="0.25">
      <c r="B1126" s="1" t="str">
        <f t="shared" si="627"/>
        <v>b</v>
      </c>
      <c r="C1126" s="11" t="s">
        <v>103</v>
      </c>
      <c r="D1126" s="10" t="s">
        <v>13</v>
      </c>
      <c r="E1126" s="9">
        <f t="shared" si="644"/>
        <v>0</v>
      </c>
      <c r="F1126" s="9">
        <f t="shared" si="644"/>
        <v>0</v>
      </c>
      <c r="G1126" s="9">
        <f t="shared" ref="G1126:J1126" si="652">G1140+G1154</f>
        <v>0</v>
      </c>
      <c r="H1126" s="9">
        <f t="shared" si="652"/>
        <v>0</v>
      </c>
      <c r="I1126" s="9">
        <f t="shared" si="652"/>
        <v>0</v>
      </c>
      <c r="J1126" s="9">
        <f t="shared" si="652"/>
        <v>0</v>
      </c>
      <c r="K1126" s="9">
        <f t="shared" si="626"/>
        <v>0</v>
      </c>
      <c r="L1126" s="38"/>
    </row>
    <row r="1127" spans="2:12" x14ac:dyDescent="0.25">
      <c r="B1127" s="1" t="str">
        <f t="shared" si="627"/>
        <v>a</v>
      </c>
      <c r="C1127" s="11" t="s">
        <v>103</v>
      </c>
      <c r="D1127" s="10" t="s">
        <v>12</v>
      </c>
      <c r="E1127" s="9">
        <f t="shared" si="644"/>
        <v>10671424.43</v>
      </c>
      <c r="F1127" s="9">
        <f t="shared" si="644"/>
        <v>11803000</v>
      </c>
      <c r="G1127" s="9">
        <f t="shared" ref="G1127:J1127" si="653">G1141+G1155</f>
        <v>11707047</v>
      </c>
      <c r="H1127" s="9">
        <f t="shared" si="653"/>
        <v>0</v>
      </c>
      <c r="I1127" s="9">
        <f t="shared" si="653"/>
        <v>11707000</v>
      </c>
      <c r="J1127" s="9">
        <f t="shared" si="653"/>
        <v>11707000</v>
      </c>
      <c r="K1127" s="9">
        <f t="shared" si="626"/>
        <v>0</v>
      </c>
    </row>
    <row r="1128" spans="2:12" x14ac:dyDescent="0.25">
      <c r="B1128" s="1" t="str">
        <f t="shared" si="627"/>
        <v>a</v>
      </c>
      <c r="C1128" s="11" t="s">
        <v>103</v>
      </c>
      <c r="D1128" s="10" t="s">
        <v>11</v>
      </c>
      <c r="E1128" s="9">
        <f t="shared" si="644"/>
        <v>260414.8</v>
      </c>
      <c r="F1128" s="9">
        <f t="shared" si="644"/>
        <v>660000</v>
      </c>
      <c r="G1128" s="9">
        <f t="shared" ref="G1128:J1128" si="654">G1142+G1156</f>
        <v>659955</v>
      </c>
      <c r="H1128" s="9">
        <f t="shared" si="654"/>
        <v>0</v>
      </c>
      <c r="I1128" s="9">
        <f t="shared" si="654"/>
        <v>660000</v>
      </c>
      <c r="J1128" s="9">
        <f t="shared" si="654"/>
        <v>660000</v>
      </c>
      <c r="K1128" s="9">
        <f t="shared" si="626"/>
        <v>0</v>
      </c>
    </row>
    <row r="1129" spans="2:12" ht="30" x14ac:dyDescent="0.25">
      <c r="B1129" s="1" t="str">
        <f t="shared" si="627"/>
        <v>a</v>
      </c>
      <c r="C1129" s="8" t="s">
        <v>103</v>
      </c>
      <c r="D1129" s="7" t="s">
        <v>10</v>
      </c>
      <c r="E1129" s="6">
        <f t="shared" si="644"/>
        <v>0</v>
      </c>
      <c r="F1129" s="6">
        <f t="shared" si="644"/>
        <v>30000</v>
      </c>
      <c r="G1129" s="6">
        <f t="shared" ref="G1129:J1129" si="655">G1143+G1157</f>
        <v>30000</v>
      </c>
      <c r="H1129" s="6">
        <f t="shared" si="655"/>
        <v>0</v>
      </c>
      <c r="I1129" s="6">
        <f t="shared" si="655"/>
        <v>30000</v>
      </c>
      <c r="J1129" s="6">
        <f t="shared" si="655"/>
        <v>30000</v>
      </c>
      <c r="K1129" s="6">
        <f t="shared" si="626"/>
        <v>0</v>
      </c>
    </row>
    <row r="1130" spans="2:12" hidden="1" x14ac:dyDescent="0.25">
      <c r="B1130" s="1" t="str">
        <f t="shared" si="627"/>
        <v>b</v>
      </c>
      <c r="C1130" s="8" t="s">
        <v>103</v>
      </c>
      <c r="D1130" s="7" t="s">
        <v>9</v>
      </c>
      <c r="E1130" s="6">
        <f t="shared" si="644"/>
        <v>0</v>
      </c>
      <c r="F1130" s="6">
        <f t="shared" si="644"/>
        <v>0</v>
      </c>
      <c r="G1130" s="6">
        <f t="shared" ref="G1130:J1130" si="656">G1144+G1158</f>
        <v>0</v>
      </c>
      <c r="H1130" s="6">
        <f t="shared" si="656"/>
        <v>0</v>
      </c>
      <c r="I1130" s="6">
        <f t="shared" si="656"/>
        <v>0</v>
      </c>
      <c r="J1130" s="6">
        <f t="shared" si="656"/>
        <v>0</v>
      </c>
      <c r="K1130" s="6">
        <f t="shared" si="626"/>
        <v>0</v>
      </c>
      <c r="L1130" s="38"/>
    </row>
    <row r="1131" spans="2:12" ht="15.75" thickBot="1" x14ac:dyDescent="0.3">
      <c r="B1131" s="1" t="str">
        <f t="shared" si="627"/>
        <v>a</v>
      </c>
      <c r="C1131" s="5" t="s">
        <v>103</v>
      </c>
      <c r="D1131" s="4" t="s">
        <v>8</v>
      </c>
      <c r="E1131" s="3">
        <f t="shared" si="644"/>
        <v>103223.09</v>
      </c>
      <c r="F1131" s="3">
        <f t="shared" si="644"/>
        <v>0</v>
      </c>
      <c r="G1131" s="3">
        <f t="shared" ref="G1131:J1131" si="657">G1145+G1159</f>
        <v>269811</v>
      </c>
      <c r="H1131" s="3">
        <f t="shared" si="657"/>
        <v>0</v>
      </c>
      <c r="I1131" s="3">
        <f t="shared" si="657"/>
        <v>0</v>
      </c>
      <c r="J1131" s="3">
        <f t="shared" si="657"/>
        <v>0</v>
      </c>
      <c r="K1131" s="3">
        <f t="shared" si="626"/>
        <v>0</v>
      </c>
    </row>
    <row r="1132" spans="2:12" ht="46.5" thickTop="1" thickBot="1" x14ac:dyDescent="0.3">
      <c r="B1132" s="1" t="str">
        <f t="shared" si="627"/>
        <v>a</v>
      </c>
      <c r="C1132" s="14" t="s">
        <v>188</v>
      </c>
      <c r="D1132" s="2" t="s">
        <v>189</v>
      </c>
      <c r="E1132" s="16">
        <f t="shared" ref="E1132:F1132" si="658">E1135+E1143+E1144+E1145</f>
        <v>9510022.4399999995</v>
      </c>
      <c r="F1132" s="16">
        <f t="shared" si="658"/>
        <v>10500000</v>
      </c>
      <c r="G1132" s="16">
        <f t="shared" ref="G1132:J1132" si="659">G1135+G1143+G1144+G1145</f>
        <v>10500000</v>
      </c>
      <c r="H1132" s="16">
        <f t="shared" si="659"/>
        <v>0</v>
      </c>
      <c r="I1132" s="16">
        <f t="shared" si="659"/>
        <v>10500000</v>
      </c>
      <c r="J1132" s="16">
        <f t="shared" si="659"/>
        <v>10500000</v>
      </c>
      <c r="K1132" s="16">
        <f t="shared" si="626"/>
        <v>0</v>
      </c>
    </row>
    <row r="1133" spans="2:12" ht="30.75" hidden="1" thickTop="1" x14ac:dyDescent="0.25">
      <c r="B1133" s="1" t="str">
        <f t="shared" ref="B1133:B1134" si="660">IF(OR(E1133&lt;&gt;0,F1133&lt;&gt;0,G1133&lt;&gt;0,H1133&lt;&gt;0,I1133&lt;&gt;0,J1133&lt;&gt;0,K1133&lt;&gt;0),"a","b")</f>
        <v>b</v>
      </c>
      <c r="C1133" s="28"/>
      <c r="D1133" s="29" t="s">
        <v>20</v>
      </c>
      <c r="E1133" s="31"/>
      <c r="F1133" s="31"/>
      <c r="G1133" s="31"/>
      <c r="H1133" s="31"/>
      <c r="I1133" s="31"/>
      <c r="J1133" s="31"/>
      <c r="K1133" s="31">
        <f t="shared" si="626"/>
        <v>0</v>
      </c>
      <c r="L1133" s="38"/>
    </row>
    <row r="1134" spans="2:12" ht="15.75" hidden="1" thickTop="1" x14ac:dyDescent="0.25">
      <c r="B1134" s="1" t="str">
        <f t="shared" si="660"/>
        <v>b</v>
      </c>
      <c r="C1134" s="28"/>
      <c r="D1134" s="29" t="s">
        <v>19</v>
      </c>
      <c r="E1134" s="31"/>
      <c r="F1134" s="31"/>
      <c r="G1134" s="31"/>
      <c r="H1134" s="31"/>
      <c r="I1134" s="31"/>
      <c r="J1134" s="31"/>
      <c r="K1134" s="31">
        <f t="shared" si="626"/>
        <v>0</v>
      </c>
      <c r="L1134" s="38"/>
    </row>
    <row r="1135" spans="2:12" ht="15.75" thickTop="1" x14ac:dyDescent="0.25">
      <c r="B1135" s="1" t="str">
        <f t="shared" si="627"/>
        <v>a</v>
      </c>
      <c r="C1135" s="8" t="s">
        <v>103</v>
      </c>
      <c r="D1135" s="7" t="s">
        <v>18</v>
      </c>
      <c r="E1135" s="6">
        <f t="shared" ref="E1135:F1135" si="661">SUM(E1136:E1142)</f>
        <v>9510022.4399999995</v>
      </c>
      <c r="F1135" s="6">
        <f t="shared" si="661"/>
        <v>10500000</v>
      </c>
      <c r="G1135" s="6">
        <f t="shared" ref="G1135" si="662">SUM(G1136:G1142)</f>
        <v>10500000</v>
      </c>
      <c r="H1135" s="6">
        <f t="shared" ref="H1135" si="663">SUM(H1136:H1142)</f>
        <v>0</v>
      </c>
      <c r="I1135" s="6">
        <f t="shared" ref="I1135" si="664">SUM(I1136:I1142)</f>
        <v>10500000</v>
      </c>
      <c r="J1135" s="6">
        <f t="shared" ref="J1135" si="665">SUM(J1136:J1142)</f>
        <v>10500000</v>
      </c>
      <c r="K1135" s="6">
        <f t="shared" si="626"/>
        <v>0</v>
      </c>
    </row>
    <row r="1136" spans="2:12" hidden="1" x14ac:dyDescent="0.25">
      <c r="B1136" s="1" t="str">
        <f t="shared" si="627"/>
        <v>b</v>
      </c>
      <c r="C1136" s="11" t="s">
        <v>103</v>
      </c>
      <c r="D1136" s="10" t="s">
        <v>17</v>
      </c>
      <c r="E1136" s="9">
        <v>0</v>
      </c>
      <c r="F1136" s="9">
        <v>0</v>
      </c>
      <c r="G1136" s="9">
        <v>0</v>
      </c>
      <c r="H1136" s="9"/>
      <c r="I1136" s="9"/>
      <c r="J1136" s="9"/>
      <c r="K1136" s="9">
        <f t="shared" si="626"/>
        <v>0</v>
      </c>
      <c r="L1136" s="38"/>
    </row>
    <row r="1137" spans="2:12" hidden="1" x14ac:dyDescent="0.25">
      <c r="B1137" s="1" t="str">
        <f t="shared" si="627"/>
        <v>b</v>
      </c>
      <c r="C1137" s="11" t="s">
        <v>103</v>
      </c>
      <c r="D1137" s="10" t="s">
        <v>16</v>
      </c>
      <c r="E1137" s="9">
        <v>0</v>
      </c>
      <c r="F1137" s="9">
        <v>0</v>
      </c>
      <c r="G1137" s="9">
        <v>0</v>
      </c>
      <c r="H1137" s="9"/>
      <c r="I1137" s="9"/>
      <c r="J1137" s="9"/>
      <c r="K1137" s="9">
        <f t="shared" si="626"/>
        <v>0</v>
      </c>
      <c r="L1137" s="38"/>
    </row>
    <row r="1138" spans="2:12" hidden="1" x14ac:dyDescent="0.25">
      <c r="B1138" s="1" t="str">
        <f t="shared" si="627"/>
        <v>b</v>
      </c>
      <c r="C1138" s="11" t="s">
        <v>103</v>
      </c>
      <c r="D1138" s="10" t="s">
        <v>15</v>
      </c>
      <c r="E1138" s="9">
        <v>0</v>
      </c>
      <c r="F1138" s="9">
        <v>0</v>
      </c>
      <c r="G1138" s="9">
        <v>0</v>
      </c>
      <c r="H1138" s="9"/>
      <c r="I1138" s="9"/>
      <c r="J1138" s="9"/>
      <c r="K1138" s="9">
        <f t="shared" si="626"/>
        <v>0</v>
      </c>
      <c r="L1138" s="38"/>
    </row>
    <row r="1139" spans="2:12" hidden="1" x14ac:dyDescent="0.25">
      <c r="B1139" s="1" t="str">
        <f t="shared" si="627"/>
        <v>b</v>
      </c>
      <c r="C1139" s="11" t="s">
        <v>103</v>
      </c>
      <c r="D1139" s="10" t="s">
        <v>14</v>
      </c>
      <c r="E1139" s="9">
        <v>0</v>
      </c>
      <c r="F1139" s="9">
        <v>0</v>
      </c>
      <c r="G1139" s="9">
        <v>0</v>
      </c>
      <c r="H1139" s="9"/>
      <c r="I1139" s="9"/>
      <c r="J1139" s="9"/>
      <c r="K1139" s="9">
        <f t="shared" si="626"/>
        <v>0</v>
      </c>
      <c r="L1139" s="38"/>
    </row>
    <row r="1140" spans="2:12" hidden="1" x14ac:dyDescent="0.25">
      <c r="B1140" s="1" t="str">
        <f t="shared" si="627"/>
        <v>b</v>
      </c>
      <c r="C1140" s="11" t="s">
        <v>103</v>
      </c>
      <c r="D1140" s="10" t="s">
        <v>13</v>
      </c>
      <c r="E1140" s="9">
        <v>0</v>
      </c>
      <c r="F1140" s="9">
        <v>0</v>
      </c>
      <c r="G1140" s="9">
        <v>0</v>
      </c>
      <c r="H1140" s="9"/>
      <c r="I1140" s="9"/>
      <c r="J1140" s="9"/>
      <c r="K1140" s="9">
        <f t="shared" si="626"/>
        <v>0</v>
      </c>
      <c r="L1140" s="38"/>
    </row>
    <row r="1141" spans="2:12" ht="15.75" thickBot="1" x14ac:dyDescent="0.3">
      <c r="B1141" s="1" t="str">
        <f t="shared" si="627"/>
        <v>a</v>
      </c>
      <c r="C1141" s="11" t="s">
        <v>103</v>
      </c>
      <c r="D1141" s="10" t="s">
        <v>12</v>
      </c>
      <c r="E1141" s="9">
        <v>9510022.4399999995</v>
      </c>
      <c r="F1141" s="9">
        <v>10500000</v>
      </c>
      <c r="G1141" s="9">
        <v>10500000</v>
      </c>
      <c r="H1141" s="9"/>
      <c r="I1141" s="9">
        <v>10500000</v>
      </c>
      <c r="J1141" s="9">
        <v>10500000</v>
      </c>
      <c r="K1141" s="9">
        <f t="shared" si="626"/>
        <v>0</v>
      </c>
    </row>
    <row r="1142" spans="2:12" ht="15.75" hidden="1" thickBot="1" x14ac:dyDescent="0.3">
      <c r="B1142" s="1" t="str">
        <f t="shared" si="627"/>
        <v>b</v>
      </c>
      <c r="C1142" s="11" t="s">
        <v>103</v>
      </c>
      <c r="D1142" s="10" t="s">
        <v>11</v>
      </c>
      <c r="E1142" s="9">
        <v>0</v>
      </c>
      <c r="F1142" s="9">
        <v>0</v>
      </c>
      <c r="G1142" s="9">
        <v>0</v>
      </c>
      <c r="H1142" s="9"/>
      <c r="I1142" s="9"/>
      <c r="J1142" s="9"/>
      <c r="K1142" s="9">
        <f t="shared" si="626"/>
        <v>0</v>
      </c>
      <c r="L1142" s="38"/>
    </row>
    <row r="1143" spans="2:12" ht="15.75" hidden="1" thickBot="1" x14ac:dyDescent="0.3">
      <c r="B1143" s="1" t="str">
        <f t="shared" si="627"/>
        <v>b</v>
      </c>
      <c r="C1143" s="8" t="s">
        <v>103</v>
      </c>
      <c r="D1143" s="7" t="s">
        <v>10</v>
      </c>
      <c r="E1143" s="6">
        <v>0</v>
      </c>
      <c r="F1143" s="6">
        <v>0</v>
      </c>
      <c r="G1143" s="6">
        <v>0</v>
      </c>
      <c r="H1143" s="6">
        <v>0</v>
      </c>
      <c r="I1143" s="6">
        <v>0</v>
      </c>
      <c r="J1143" s="6">
        <v>0</v>
      </c>
      <c r="K1143" s="6">
        <f t="shared" si="626"/>
        <v>0</v>
      </c>
      <c r="L1143" s="38"/>
    </row>
    <row r="1144" spans="2:12" ht="15.75" hidden="1" thickBot="1" x14ac:dyDescent="0.3">
      <c r="B1144" s="1" t="str">
        <f t="shared" si="627"/>
        <v>b</v>
      </c>
      <c r="C1144" s="8" t="s">
        <v>103</v>
      </c>
      <c r="D1144" s="7" t="s">
        <v>9</v>
      </c>
      <c r="E1144" s="6">
        <v>0</v>
      </c>
      <c r="F1144" s="6">
        <v>0</v>
      </c>
      <c r="G1144" s="6">
        <v>0</v>
      </c>
      <c r="H1144" s="6">
        <v>0</v>
      </c>
      <c r="I1144" s="6">
        <v>0</v>
      </c>
      <c r="J1144" s="6">
        <v>0</v>
      </c>
      <c r="K1144" s="6">
        <f t="shared" si="626"/>
        <v>0</v>
      </c>
      <c r="L1144" s="38"/>
    </row>
    <row r="1145" spans="2:12" ht="15.75" hidden="1" thickBot="1" x14ac:dyDescent="0.3">
      <c r="B1145" s="1" t="str">
        <f t="shared" si="627"/>
        <v>b</v>
      </c>
      <c r="C1145" s="5" t="s">
        <v>103</v>
      </c>
      <c r="D1145" s="4" t="s">
        <v>8</v>
      </c>
      <c r="E1145" s="3">
        <v>0</v>
      </c>
      <c r="F1145" s="3">
        <v>0</v>
      </c>
      <c r="G1145" s="3">
        <v>0</v>
      </c>
      <c r="H1145" s="3">
        <v>0</v>
      </c>
      <c r="I1145" s="3">
        <v>0</v>
      </c>
      <c r="J1145" s="3">
        <v>0</v>
      </c>
      <c r="K1145" s="3">
        <f t="shared" ref="K1145:K1208" si="666">J1145-I1145</f>
        <v>0</v>
      </c>
      <c r="L1145" s="38"/>
    </row>
    <row r="1146" spans="2:12" ht="31.5" thickTop="1" thickBot="1" x14ac:dyDescent="0.3">
      <c r="B1146" s="1" t="str">
        <f t="shared" si="627"/>
        <v>a</v>
      </c>
      <c r="C1146" s="14" t="s">
        <v>190</v>
      </c>
      <c r="D1146" s="2" t="s">
        <v>191</v>
      </c>
      <c r="E1146" s="16">
        <f t="shared" ref="E1146:F1146" si="667">E1149+E1157+E1158+E1159</f>
        <v>22449058.91</v>
      </c>
      <c r="F1146" s="16">
        <f t="shared" si="667"/>
        <v>22751000</v>
      </c>
      <c r="G1146" s="16">
        <f t="shared" ref="G1146:J1146" si="668">G1149+G1157+G1158+G1159</f>
        <v>22751000</v>
      </c>
      <c r="H1146" s="16">
        <f t="shared" si="668"/>
        <v>0</v>
      </c>
      <c r="I1146" s="16">
        <f t="shared" si="668"/>
        <v>26922000</v>
      </c>
      <c r="J1146" s="42">
        <f t="shared" si="668"/>
        <v>26922000</v>
      </c>
      <c r="K1146" s="42">
        <f t="shared" si="666"/>
        <v>0</v>
      </c>
    </row>
    <row r="1147" spans="2:12" ht="30.75" hidden="1" thickTop="1" x14ac:dyDescent="0.25">
      <c r="B1147" s="1" t="str">
        <f t="shared" si="627"/>
        <v>b</v>
      </c>
      <c r="C1147" s="28"/>
      <c r="D1147" s="29" t="s">
        <v>20</v>
      </c>
      <c r="E1147" s="31"/>
      <c r="F1147" s="31"/>
      <c r="G1147" s="31"/>
      <c r="H1147" s="31"/>
      <c r="I1147" s="31"/>
      <c r="J1147" s="31"/>
      <c r="K1147" s="31">
        <f t="shared" si="666"/>
        <v>0</v>
      </c>
      <c r="L1147" s="38"/>
    </row>
    <row r="1148" spans="2:12" ht="30.75" thickTop="1" x14ac:dyDescent="0.25">
      <c r="B1148" s="1" t="str">
        <f t="shared" si="627"/>
        <v>a</v>
      </c>
      <c r="C1148" s="28"/>
      <c r="D1148" s="29" t="s">
        <v>19</v>
      </c>
      <c r="E1148" s="31">
        <v>3220</v>
      </c>
      <c r="F1148" s="31">
        <v>3220</v>
      </c>
      <c r="G1148" s="31">
        <v>3220</v>
      </c>
      <c r="H1148" s="31"/>
      <c r="I1148" s="31">
        <v>3070</v>
      </c>
      <c r="J1148" s="31">
        <v>3080</v>
      </c>
      <c r="K1148" s="31">
        <f t="shared" si="666"/>
        <v>10</v>
      </c>
    </row>
    <row r="1149" spans="2:12" x14ac:dyDescent="0.25">
      <c r="B1149" s="1" t="str">
        <f t="shared" si="627"/>
        <v>a</v>
      </c>
      <c r="C1149" s="8" t="s">
        <v>103</v>
      </c>
      <c r="D1149" s="7" t="s">
        <v>18</v>
      </c>
      <c r="E1149" s="6">
        <f t="shared" ref="E1149:F1149" si="669">SUM(E1150:E1156)</f>
        <v>22345835.82</v>
      </c>
      <c r="F1149" s="6">
        <f t="shared" si="669"/>
        <v>22721000</v>
      </c>
      <c r="G1149" s="6">
        <f t="shared" ref="G1149" si="670">SUM(G1150:G1156)</f>
        <v>22451189</v>
      </c>
      <c r="H1149" s="6">
        <f t="shared" ref="H1149" si="671">SUM(H1150:H1156)</f>
        <v>0</v>
      </c>
      <c r="I1149" s="6">
        <f t="shared" ref="I1149" si="672">SUM(I1150:I1156)</f>
        <v>26892000</v>
      </c>
      <c r="J1149" s="6">
        <f t="shared" ref="J1149" si="673">SUM(J1150:J1156)</f>
        <v>26892000</v>
      </c>
      <c r="K1149" s="6">
        <f t="shared" si="666"/>
        <v>0</v>
      </c>
    </row>
    <row r="1150" spans="2:12" hidden="1" x14ac:dyDescent="0.25">
      <c r="B1150" s="1" t="str">
        <f t="shared" si="627"/>
        <v>b</v>
      </c>
      <c r="C1150" s="11" t="s">
        <v>103</v>
      </c>
      <c r="D1150" s="10" t="s">
        <v>17</v>
      </c>
      <c r="E1150" s="9">
        <v>0</v>
      </c>
      <c r="F1150" s="9">
        <v>0</v>
      </c>
      <c r="G1150" s="9">
        <v>0</v>
      </c>
      <c r="H1150" s="9"/>
      <c r="I1150" s="9">
        <v>0</v>
      </c>
      <c r="J1150" s="9">
        <v>0</v>
      </c>
      <c r="K1150" s="9">
        <f t="shared" si="666"/>
        <v>0</v>
      </c>
      <c r="L1150" s="38"/>
    </row>
    <row r="1151" spans="2:12" x14ac:dyDescent="0.25">
      <c r="B1151" s="1" t="str">
        <f t="shared" si="627"/>
        <v>a</v>
      </c>
      <c r="C1151" s="11" t="s">
        <v>103</v>
      </c>
      <c r="D1151" s="10" t="s">
        <v>16</v>
      </c>
      <c r="E1151" s="9">
        <v>20924019.030000001</v>
      </c>
      <c r="F1151" s="9">
        <v>20758000</v>
      </c>
      <c r="G1151" s="9">
        <v>20584187</v>
      </c>
      <c r="H1151" s="9"/>
      <c r="I1151" s="9">
        <v>25025000</v>
      </c>
      <c r="J1151" s="9">
        <v>25025000</v>
      </c>
      <c r="K1151" s="9">
        <f t="shared" si="666"/>
        <v>0</v>
      </c>
    </row>
    <row r="1152" spans="2:12" hidden="1" x14ac:dyDescent="0.25">
      <c r="B1152" s="1" t="str">
        <f t="shared" si="627"/>
        <v>b</v>
      </c>
      <c r="C1152" s="11" t="s">
        <v>103</v>
      </c>
      <c r="D1152" s="10" t="s">
        <v>15</v>
      </c>
      <c r="E1152" s="9">
        <v>0</v>
      </c>
      <c r="F1152" s="9">
        <v>0</v>
      </c>
      <c r="G1152" s="9">
        <v>0</v>
      </c>
      <c r="H1152" s="9"/>
      <c r="I1152" s="9">
        <v>0</v>
      </c>
      <c r="J1152" s="9">
        <v>0</v>
      </c>
      <c r="K1152" s="9">
        <f t="shared" si="666"/>
        <v>0</v>
      </c>
      <c r="L1152" s="38"/>
    </row>
    <row r="1153" spans="1:12" hidden="1" x14ac:dyDescent="0.25">
      <c r="B1153" s="1" t="str">
        <f t="shared" si="627"/>
        <v>b</v>
      </c>
      <c r="C1153" s="11" t="s">
        <v>103</v>
      </c>
      <c r="D1153" s="10" t="s">
        <v>14</v>
      </c>
      <c r="E1153" s="9">
        <v>0</v>
      </c>
      <c r="F1153" s="9">
        <v>0</v>
      </c>
      <c r="G1153" s="9">
        <v>0</v>
      </c>
      <c r="H1153" s="9"/>
      <c r="I1153" s="9">
        <v>0</v>
      </c>
      <c r="J1153" s="9">
        <v>0</v>
      </c>
      <c r="K1153" s="9">
        <f t="shared" si="666"/>
        <v>0</v>
      </c>
      <c r="L1153" s="38"/>
    </row>
    <row r="1154" spans="1:12" hidden="1" x14ac:dyDescent="0.25">
      <c r="B1154" s="1" t="str">
        <f t="shared" si="627"/>
        <v>b</v>
      </c>
      <c r="C1154" s="11" t="s">
        <v>103</v>
      </c>
      <c r="D1154" s="10" t="s">
        <v>13</v>
      </c>
      <c r="E1154" s="9">
        <v>0</v>
      </c>
      <c r="F1154" s="9">
        <v>0</v>
      </c>
      <c r="G1154" s="9">
        <v>0</v>
      </c>
      <c r="H1154" s="9"/>
      <c r="I1154" s="9">
        <v>0</v>
      </c>
      <c r="J1154" s="9">
        <v>0</v>
      </c>
      <c r="K1154" s="9">
        <f t="shared" si="666"/>
        <v>0</v>
      </c>
      <c r="L1154" s="38"/>
    </row>
    <row r="1155" spans="1:12" x14ac:dyDescent="0.25">
      <c r="B1155" s="1" t="str">
        <f t="shared" si="627"/>
        <v>a</v>
      </c>
      <c r="C1155" s="11" t="s">
        <v>103</v>
      </c>
      <c r="D1155" s="10" t="s">
        <v>12</v>
      </c>
      <c r="E1155" s="9">
        <v>1161401.99</v>
      </c>
      <c r="F1155" s="9">
        <v>1303000</v>
      </c>
      <c r="G1155" s="9">
        <v>1207047</v>
      </c>
      <c r="H1155" s="9"/>
      <c r="I1155" s="9">
        <v>1207000</v>
      </c>
      <c r="J1155" s="9">
        <v>1207000</v>
      </c>
      <c r="K1155" s="9">
        <f t="shared" si="666"/>
        <v>0</v>
      </c>
    </row>
    <row r="1156" spans="1:12" x14ac:dyDescent="0.25">
      <c r="B1156" s="1" t="str">
        <f t="shared" si="627"/>
        <v>a</v>
      </c>
      <c r="C1156" s="11" t="s">
        <v>103</v>
      </c>
      <c r="D1156" s="10" t="s">
        <v>11</v>
      </c>
      <c r="E1156" s="9">
        <v>260414.8</v>
      </c>
      <c r="F1156" s="9">
        <v>660000</v>
      </c>
      <c r="G1156" s="9">
        <v>659955</v>
      </c>
      <c r="H1156" s="9"/>
      <c r="I1156" s="9">
        <v>660000</v>
      </c>
      <c r="J1156" s="9">
        <v>660000</v>
      </c>
      <c r="K1156" s="9">
        <f t="shared" si="666"/>
        <v>0</v>
      </c>
    </row>
    <row r="1157" spans="1:12" ht="30" x14ac:dyDescent="0.25">
      <c r="B1157" s="1" t="str">
        <f t="shared" ref="B1157:B1215" si="674">IF(OR(E1157&lt;&gt;0,F1157&lt;&gt;0,G1157&lt;&gt;0,H1157&lt;&gt;0,I1157&lt;&gt;0,J1157&lt;&gt;0,K1157&lt;&gt;0),"a","b")</f>
        <v>a</v>
      </c>
      <c r="C1157" s="8" t="s">
        <v>103</v>
      </c>
      <c r="D1157" s="7" t="s">
        <v>10</v>
      </c>
      <c r="E1157" s="6">
        <v>0</v>
      </c>
      <c r="F1157" s="6">
        <v>30000</v>
      </c>
      <c r="G1157" s="6">
        <v>30000</v>
      </c>
      <c r="H1157" s="6">
        <v>0</v>
      </c>
      <c r="I1157" s="6">
        <v>30000</v>
      </c>
      <c r="J1157" s="6">
        <v>30000</v>
      </c>
      <c r="K1157" s="6">
        <f t="shared" si="666"/>
        <v>0</v>
      </c>
    </row>
    <row r="1158" spans="1:12" hidden="1" x14ac:dyDescent="0.25">
      <c r="B1158" s="1" t="str">
        <f t="shared" si="674"/>
        <v>b</v>
      </c>
      <c r="C1158" s="8" t="s">
        <v>103</v>
      </c>
      <c r="D1158" s="7" t="s">
        <v>9</v>
      </c>
      <c r="E1158" s="6">
        <v>0</v>
      </c>
      <c r="F1158" s="6">
        <v>0</v>
      </c>
      <c r="G1158" s="6">
        <v>0</v>
      </c>
      <c r="H1158" s="6">
        <v>0</v>
      </c>
      <c r="I1158" s="6">
        <v>0</v>
      </c>
      <c r="J1158" s="6">
        <v>0</v>
      </c>
      <c r="K1158" s="6">
        <f t="shared" si="666"/>
        <v>0</v>
      </c>
      <c r="L1158" s="38"/>
    </row>
    <row r="1159" spans="1:12" ht="15.75" thickBot="1" x14ac:dyDescent="0.3">
      <c r="B1159" s="1" t="str">
        <f t="shared" si="674"/>
        <v>a</v>
      </c>
      <c r="C1159" s="5" t="s">
        <v>103</v>
      </c>
      <c r="D1159" s="4" t="s">
        <v>8</v>
      </c>
      <c r="E1159" s="3">
        <v>103223.09</v>
      </c>
      <c r="F1159" s="3">
        <v>0</v>
      </c>
      <c r="G1159" s="3">
        <v>269811</v>
      </c>
      <c r="H1159" s="3">
        <v>0</v>
      </c>
      <c r="I1159" s="3">
        <v>0</v>
      </c>
      <c r="J1159" s="3">
        <v>0</v>
      </c>
      <c r="K1159" s="3">
        <f t="shared" si="666"/>
        <v>0</v>
      </c>
    </row>
    <row r="1160" spans="1:12" ht="16.5" thickTop="1" thickBot="1" x14ac:dyDescent="0.3">
      <c r="A1160" s="1" t="s">
        <v>200</v>
      </c>
      <c r="B1160" s="1" t="str">
        <f t="shared" si="674"/>
        <v>a</v>
      </c>
      <c r="C1160" s="14" t="s">
        <v>30</v>
      </c>
      <c r="D1160" s="2" t="s">
        <v>29</v>
      </c>
      <c r="E1160" s="16">
        <f t="shared" ref="E1160:F1188" si="675">E1163+E1171+E1172+E1173</f>
        <v>23919157.629999999</v>
      </c>
      <c r="F1160" s="16">
        <f t="shared" si="675"/>
        <v>26000000</v>
      </c>
      <c r="G1160" s="16">
        <f t="shared" ref="G1160:J1160" si="676">G1163+G1171+G1172+G1173</f>
        <v>26000000</v>
      </c>
      <c r="H1160" s="16">
        <f t="shared" si="676"/>
        <v>0</v>
      </c>
      <c r="I1160" s="16">
        <f t="shared" si="676"/>
        <v>26000000</v>
      </c>
      <c r="J1160" s="16">
        <f t="shared" si="676"/>
        <v>26000000</v>
      </c>
      <c r="K1160" s="16">
        <f t="shared" si="666"/>
        <v>0</v>
      </c>
    </row>
    <row r="1161" spans="1:12" ht="30.75" hidden="1" thickTop="1" x14ac:dyDescent="0.25">
      <c r="B1161" s="1" t="str">
        <f t="shared" si="674"/>
        <v>b</v>
      </c>
      <c r="C1161" s="28"/>
      <c r="D1161" s="29" t="s">
        <v>20</v>
      </c>
      <c r="E1161" s="31"/>
      <c r="F1161" s="31"/>
      <c r="G1161" s="31"/>
      <c r="H1161" s="31"/>
      <c r="I1161" s="31"/>
      <c r="J1161" s="31"/>
      <c r="K1161" s="31">
        <f t="shared" si="666"/>
        <v>0</v>
      </c>
      <c r="L1161" s="38"/>
    </row>
    <row r="1162" spans="1:12" ht="15.75" hidden="1" thickTop="1" x14ac:dyDescent="0.25">
      <c r="B1162" s="1" t="str">
        <f t="shared" si="674"/>
        <v>b</v>
      </c>
      <c r="C1162" s="28"/>
      <c r="D1162" s="29" t="s">
        <v>19</v>
      </c>
      <c r="E1162" s="31"/>
      <c r="F1162" s="31"/>
      <c r="G1162" s="31"/>
      <c r="H1162" s="31"/>
      <c r="I1162" s="31"/>
      <c r="J1162" s="31"/>
      <c r="K1162" s="31">
        <f t="shared" si="666"/>
        <v>0</v>
      </c>
      <c r="L1162" s="38"/>
    </row>
    <row r="1163" spans="1:12" ht="15.75" thickTop="1" x14ac:dyDescent="0.25">
      <c r="B1163" s="1" t="str">
        <f t="shared" si="674"/>
        <v>a</v>
      </c>
      <c r="C1163" s="8" t="s">
        <v>103</v>
      </c>
      <c r="D1163" s="7" t="s">
        <v>18</v>
      </c>
      <c r="E1163" s="6">
        <f t="shared" ref="E1163:F1191" si="677">SUM(E1164:E1170)</f>
        <v>23919157.629999999</v>
      </c>
      <c r="F1163" s="6">
        <f t="shared" si="677"/>
        <v>26000000</v>
      </c>
      <c r="G1163" s="6">
        <f t="shared" ref="G1163" si="678">SUM(G1164:G1170)</f>
        <v>26000000</v>
      </c>
      <c r="H1163" s="6">
        <f t="shared" ref="H1163" si="679">SUM(H1164:H1170)</f>
        <v>0</v>
      </c>
      <c r="I1163" s="6">
        <f t="shared" ref="I1163" si="680">SUM(I1164:I1170)</f>
        <v>26000000</v>
      </c>
      <c r="J1163" s="6">
        <f t="shared" ref="J1163" si="681">SUM(J1164:J1170)</f>
        <v>26000000</v>
      </c>
      <c r="K1163" s="6">
        <f t="shared" si="666"/>
        <v>0</v>
      </c>
    </row>
    <row r="1164" spans="1:12" hidden="1" x14ac:dyDescent="0.25">
      <c r="B1164" s="1" t="str">
        <f t="shared" si="674"/>
        <v>b</v>
      </c>
      <c r="C1164" s="11" t="s">
        <v>103</v>
      </c>
      <c r="D1164" s="10" t="s">
        <v>17</v>
      </c>
      <c r="E1164" s="9">
        <v>0</v>
      </c>
      <c r="F1164" s="9">
        <v>0</v>
      </c>
      <c r="G1164" s="9">
        <v>0</v>
      </c>
      <c r="H1164" s="9"/>
      <c r="I1164" s="9">
        <v>0</v>
      </c>
      <c r="J1164" s="9">
        <v>0</v>
      </c>
      <c r="K1164" s="9">
        <f t="shared" si="666"/>
        <v>0</v>
      </c>
      <c r="L1164" s="38"/>
    </row>
    <row r="1165" spans="1:12" x14ac:dyDescent="0.25">
      <c r="B1165" s="1" t="str">
        <f t="shared" si="674"/>
        <v>a</v>
      </c>
      <c r="C1165" s="11" t="s">
        <v>103</v>
      </c>
      <c r="D1165" s="10" t="s">
        <v>16</v>
      </c>
      <c r="E1165" s="9">
        <v>6400</v>
      </c>
      <c r="F1165" s="9">
        <v>10000</v>
      </c>
      <c r="G1165" s="9">
        <v>10000</v>
      </c>
      <c r="H1165" s="9"/>
      <c r="I1165" s="9">
        <v>10000</v>
      </c>
      <c r="J1165" s="9">
        <v>10000</v>
      </c>
      <c r="K1165" s="9">
        <f t="shared" si="666"/>
        <v>0</v>
      </c>
    </row>
    <row r="1166" spans="1:12" hidden="1" x14ac:dyDescent="0.25">
      <c r="B1166" s="1" t="str">
        <f t="shared" si="674"/>
        <v>b</v>
      </c>
      <c r="C1166" s="11" t="s">
        <v>103</v>
      </c>
      <c r="D1166" s="10" t="s">
        <v>15</v>
      </c>
      <c r="E1166" s="9">
        <v>0</v>
      </c>
      <c r="F1166" s="9">
        <v>0</v>
      </c>
      <c r="G1166" s="9">
        <v>0</v>
      </c>
      <c r="H1166" s="9"/>
      <c r="I1166" s="9">
        <v>0</v>
      </c>
      <c r="J1166" s="9">
        <v>0</v>
      </c>
      <c r="K1166" s="9">
        <f t="shared" si="666"/>
        <v>0</v>
      </c>
      <c r="L1166" s="38"/>
    </row>
    <row r="1167" spans="1:12" hidden="1" x14ac:dyDescent="0.25">
      <c r="B1167" s="1" t="str">
        <f t="shared" si="674"/>
        <v>b</v>
      </c>
      <c r="C1167" s="11" t="s">
        <v>103</v>
      </c>
      <c r="D1167" s="10" t="s">
        <v>14</v>
      </c>
      <c r="E1167" s="9">
        <v>0</v>
      </c>
      <c r="F1167" s="9">
        <v>0</v>
      </c>
      <c r="G1167" s="9">
        <v>0</v>
      </c>
      <c r="H1167" s="9"/>
      <c r="I1167" s="9">
        <v>0</v>
      </c>
      <c r="J1167" s="9">
        <v>0</v>
      </c>
      <c r="K1167" s="9">
        <f t="shared" si="666"/>
        <v>0</v>
      </c>
      <c r="L1167" s="38"/>
    </row>
    <row r="1168" spans="1:12" hidden="1" x14ac:dyDescent="0.25">
      <c r="B1168" s="1" t="str">
        <f t="shared" si="674"/>
        <v>b</v>
      </c>
      <c r="C1168" s="11" t="s">
        <v>103</v>
      </c>
      <c r="D1168" s="10" t="s">
        <v>13</v>
      </c>
      <c r="E1168" s="9">
        <v>0</v>
      </c>
      <c r="F1168" s="9">
        <v>0</v>
      </c>
      <c r="G1168" s="9">
        <v>0</v>
      </c>
      <c r="H1168" s="9"/>
      <c r="I1168" s="9">
        <v>0</v>
      </c>
      <c r="J1168" s="9">
        <v>0</v>
      </c>
      <c r="K1168" s="9">
        <f t="shared" si="666"/>
        <v>0</v>
      </c>
      <c r="L1168" s="38"/>
    </row>
    <row r="1169" spans="1:12" x14ac:dyDescent="0.25">
      <c r="B1169" s="1" t="str">
        <f t="shared" si="674"/>
        <v>a</v>
      </c>
      <c r="C1169" s="11" t="s">
        <v>103</v>
      </c>
      <c r="D1169" s="10" t="s">
        <v>12</v>
      </c>
      <c r="E1169" s="9">
        <v>22939157.629999999</v>
      </c>
      <c r="F1169" s="9">
        <v>25990000</v>
      </c>
      <c r="G1169" s="9">
        <v>25990000</v>
      </c>
      <c r="H1169" s="9"/>
      <c r="I1169" s="9">
        <v>25990000</v>
      </c>
      <c r="J1169" s="9">
        <v>25990000</v>
      </c>
      <c r="K1169" s="9">
        <f t="shared" si="666"/>
        <v>0</v>
      </c>
    </row>
    <row r="1170" spans="1:12" ht="15.75" thickBot="1" x14ac:dyDescent="0.3">
      <c r="B1170" s="1" t="str">
        <f t="shared" si="674"/>
        <v>a</v>
      </c>
      <c r="C1170" s="11" t="s">
        <v>103</v>
      </c>
      <c r="D1170" s="10" t="s">
        <v>11</v>
      </c>
      <c r="E1170" s="9">
        <v>973600</v>
      </c>
      <c r="F1170" s="9">
        <v>0</v>
      </c>
      <c r="G1170" s="9">
        <v>0</v>
      </c>
      <c r="H1170" s="9"/>
      <c r="I1170" s="9">
        <v>0</v>
      </c>
      <c r="J1170" s="9">
        <v>0</v>
      </c>
      <c r="K1170" s="9">
        <f t="shared" si="666"/>
        <v>0</v>
      </c>
    </row>
    <row r="1171" spans="1:12" ht="15.75" hidden="1" thickBot="1" x14ac:dyDescent="0.3">
      <c r="B1171" s="1" t="str">
        <f t="shared" si="674"/>
        <v>b</v>
      </c>
      <c r="C1171" s="8" t="s">
        <v>103</v>
      </c>
      <c r="D1171" s="7" t="s">
        <v>10</v>
      </c>
      <c r="E1171" s="6">
        <v>0</v>
      </c>
      <c r="F1171" s="6">
        <v>0</v>
      </c>
      <c r="G1171" s="6">
        <v>0</v>
      </c>
      <c r="H1171" s="6">
        <v>0</v>
      </c>
      <c r="I1171" s="6">
        <v>0</v>
      </c>
      <c r="J1171" s="6">
        <v>0</v>
      </c>
      <c r="K1171" s="6">
        <f t="shared" si="666"/>
        <v>0</v>
      </c>
      <c r="L1171" s="38"/>
    </row>
    <row r="1172" spans="1:12" ht="15.75" hidden="1" thickBot="1" x14ac:dyDescent="0.3">
      <c r="B1172" s="1" t="str">
        <f t="shared" si="674"/>
        <v>b</v>
      </c>
      <c r="C1172" s="8" t="s">
        <v>103</v>
      </c>
      <c r="D1172" s="7" t="s">
        <v>9</v>
      </c>
      <c r="E1172" s="6">
        <v>0</v>
      </c>
      <c r="F1172" s="6">
        <v>0</v>
      </c>
      <c r="G1172" s="6">
        <v>0</v>
      </c>
      <c r="H1172" s="6">
        <v>0</v>
      </c>
      <c r="I1172" s="6">
        <v>0</v>
      </c>
      <c r="J1172" s="6">
        <v>0</v>
      </c>
      <c r="K1172" s="6">
        <f t="shared" si="666"/>
        <v>0</v>
      </c>
      <c r="L1172" s="38"/>
    </row>
    <row r="1173" spans="1:12" ht="15.75" hidden="1" thickBot="1" x14ac:dyDescent="0.3">
      <c r="B1173" s="1" t="str">
        <f t="shared" si="674"/>
        <v>b</v>
      </c>
      <c r="C1173" s="5" t="s">
        <v>103</v>
      </c>
      <c r="D1173" s="4" t="s">
        <v>8</v>
      </c>
      <c r="E1173" s="3">
        <v>0</v>
      </c>
      <c r="F1173" s="3">
        <v>0</v>
      </c>
      <c r="G1173" s="3">
        <v>0</v>
      </c>
      <c r="H1173" s="3">
        <v>0</v>
      </c>
      <c r="I1173" s="3">
        <v>0</v>
      </c>
      <c r="J1173" s="3">
        <v>0</v>
      </c>
      <c r="K1173" s="3">
        <f t="shared" si="666"/>
        <v>0</v>
      </c>
      <c r="L1173" s="38"/>
    </row>
    <row r="1174" spans="1:12" ht="16.5" thickTop="1" thickBot="1" x14ac:dyDescent="0.3">
      <c r="A1174" s="1" t="s">
        <v>200</v>
      </c>
      <c r="B1174" s="1" t="str">
        <f t="shared" si="674"/>
        <v>a</v>
      </c>
      <c r="C1174" s="14" t="s">
        <v>28</v>
      </c>
      <c r="D1174" s="2" t="s">
        <v>27</v>
      </c>
      <c r="E1174" s="16">
        <f t="shared" si="675"/>
        <v>19686290</v>
      </c>
      <c r="F1174" s="16">
        <f t="shared" si="675"/>
        <v>20000000</v>
      </c>
      <c r="G1174" s="16">
        <f t="shared" ref="G1174:H1174" si="682">G1177+G1185+G1186+G1187</f>
        <v>20000000</v>
      </c>
      <c r="H1174" s="16">
        <f t="shared" si="682"/>
        <v>0</v>
      </c>
      <c r="I1174" s="16">
        <v>23000000</v>
      </c>
      <c r="J1174" s="16">
        <v>23000000</v>
      </c>
      <c r="K1174" s="16">
        <f t="shared" si="666"/>
        <v>0</v>
      </c>
    </row>
    <row r="1175" spans="1:12" ht="30.75" hidden="1" thickTop="1" x14ac:dyDescent="0.25">
      <c r="B1175" s="1" t="str">
        <f t="shared" ref="B1175:B1176" si="683">IF(OR(E1175&lt;&gt;0,F1175&lt;&gt;0,G1175&lt;&gt;0,H1175&lt;&gt;0,I1175&lt;&gt;0,J1175&lt;&gt;0,K1175&lt;&gt;0),"a","b")</f>
        <v>b</v>
      </c>
      <c r="C1175" s="28"/>
      <c r="D1175" s="29" t="s">
        <v>20</v>
      </c>
      <c r="E1175" s="31"/>
      <c r="F1175" s="31"/>
      <c r="G1175" s="31"/>
      <c r="H1175" s="31"/>
      <c r="I1175" s="31"/>
      <c r="J1175" s="31"/>
      <c r="K1175" s="31">
        <f t="shared" si="666"/>
        <v>0</v>
      </c>
      <c r="L1175" s="38"/>
    </row>
    <row r="1176" spans="1:12" ht="30.75" thickTop="1" x14ac:dyDescent="0.25">
      <c r="B1176" s="1" t="str">
        <f t="shared" si="683"/>
        <v>a</v>
      </c>
      <c r="C1176" s="28"/>
      <c r="D1176" s="29" t="s">
        <v>19</v>
      </c>
      <c r="E1176" s="31">
        <v>30</v>
      </c>
      <c r="F1176" s="31">
        <v>30</v>
      </c>
      <c r="G1176" s="31">
        <v>30</v>
      </c>
      <c r="H1176" s="31"/>
      <c r="I1176" s="31">
        <v>30</v>
      </c>
      <c r="J1176" s="31">
        <v>30</v>
      </c>
      <c r="K1176" s="31">
        <f t="shared" si="666"/>
        <v>0</v>
      </c>
    </row>
    <row r="1177" spans="1:12" x14ac:dyDescent="0.25">
      <c r="B1177" s="1" t="str">
        <f t="shared" si="674"/>
        <v>a</v>
      </c>
      <c r="C1177" s="8" t="s">
        <v>103</v>
      </c>
      <c r="D1177" s="7" t="s">
        <v>18</v>
      </c>
      <c r="E1177" s="6">
        <f t="shared" si="677"/>
        <v>19686290</v>
      </c>
      <c r="F1177" s="6">
        <f t="shared" si="677"/>
        <v>20000000</v>
      </c>
      <c r="G1177" s="6">
        <f t="shared" ref="G1177" si="684">SUM(G1178:G1184)</f>
        <v>20000000</v>
      </c>
      <c r="H1177" s="6">
        <f t="shared" ref="H1177" si="685">SUM(H1178:H1184)</f>
        <v>0</v>
      </c>
      <c r="I1177" s="6">
        <f t="shared" ref="I1177" si="686">SUM(I1178:I1184)</f>
        <v>20000000</v>
      </c>
      <c r="J1177" s="6">
        <f t="shared" ref="J1177" si="687">SUM(J1178:J1184)</f>
        <v>20000000</v>
      </c>
      <c r="K1177" s="6">
        <f t="shared" si="666"/>
        <v>0</v>
      </c>
    </row>
    <row r="1178" spans="1:12" hidden="1" x14ac:dyDescent="0.25">
      <c r="B1178" s="1" t="str">
        <f t="shared" si="674"/>
        <v>b</v>
      </c>
      <c r="C1178" s="11" t="s">
        <v>103</v>
      </c>
      <c r="D1178" s="10" t="s">
        <v>17</v>
      </c>
      <c r="E1178" s="9">
        <v>0</v>
      </c>
      <c r="F1178" s="9">
        <v>0</v>
      </c>
      <c r="G1178" s="9">
        <v>0</v>
      </c>
      <c r="H1178" s="9"/>
      <c r="I1178" s="9">
        <v>0</v>
      </c>
      <c r="J1178" s="9">
        <v>0</v>
      </c>
      <c r="K1178" s="9">
        <f t="shared" si="666"/>
        <v>0</v>
      </c>
      <c r="L1178" s="38"/>
    </row>
    <row r="1179" spans="1:12" x14ac:dyDescent="0.25">
      <c r="B1179" s="1" t="str">
        <f t="shared" si="674"/>
        <v>a</v>
      </c>
      <c r="C1179" s="11" t="s">
        <v>103</v>
      </c>
      <c r="D1179" s="10" t="s">
        <v>16</v>
      </c>
      <c r="E1179" s="9">
        <v>4500</v>
      </c>
      <c r="F1179" s="9">
        <v>20000</v>
      </c>
      <c r="G1179" s="9">
        <v>20000</v>
      </c>
      <c r="H1179" s="9"/>
      <c r="I1179" s="9">
        <v>20000</v>
      </c>
      <c r="J1179" s="9">
        <v>20000</v>
      </c>
      <c r="K1179" s="9">
        <f t="shared" si="666"/>
        <v>0</v>
      </c>
    </row>
    <row r="1180" spans="1:12" hidden="1" x14ac:dyDescent="0.25">
      <c r="B1180" s="1" t="str">
        <f t="shared" si="674"/>
        <v>b</v>
      </c>
      <c r="C1180" s="11" t="s">
        <v>103</v>
      </c>
      <c r="D1180" s="10" t="s">
        <v>15</v>
      </c>
      <c r="E1180" s="9">
        <v>0</v>
      </c>
      <c r="F1180" s="9">
        <v>0</v>
      </c>
      <c r="G1180" s="9">
        <v>0</v>
      </c>
      <c r="H1180" s="9"/>
      <c r="I1180" s="9">
        <v>0</v>
      </c>
      <c r="J1180" s="9">
        <v>0</v>
      </c>
      <c r="K1180" s="9">
        <f t="shared" si="666"/>
        <v>0</v>
      </c>
      <c r="L1180" s="38"/>
    </row>
    <row r="1181" spans="1:12" hidden="1" x14ac:dyDescent="0.25">
      <c r="B1181" s="1" t="str">
        <f t="shared" si="674"/>
        <v>b</v>
      </c>
      <c r="C1181" s="11" t="s">
        <v>103</v>
      </c>
      <c r="D1181" s="10" t="s">
        <v>14</v>
      </c>
      <c r="E1181" s="9">
        <v>0</v>
      </c>
      <c r="F1181" s="9">
        <v>0</v>
      </c>
      <c r="G1181" s="9">
        <v>0</v>
      </c>
      <c r="H1181" s="9"/>
      <c r="I1181" s="9">
        <v>0</v>
      </c>
      <c r="J1181" s="9">
        <v>0</v>
      </c>
      <c r="K1181" s="9">
        <f t="shared" si="666"/>
        <v>0</v>
      </c>
      <c r="L1181" s="38"/>
    </row>
    <row r="1182" spans="1:12" hidden="1" x14ac:dyDescent="0.25">
      <c r="B1182" s="1" t="str">
        <f t="shared" si="674"/>
        <v>b</v>
      </c>
      <c r="C1182" s="11" t="s">
        <v>103</v>
      </c>
      <c r="D1182" s="10" t="s">
        <v>13</v>
      </c>
      <c r="E1182" s="9">
        <v>0</v>
      </c>
      <c r="F1182" s="9">
        <v>0</v>
      </c>
      <c r="G1182" s="9">
        <v>0</v>
      </c>
      <c r="H1182" s="9"/>
      <c r="I1182" s="9">
        <v>0</v>
      </c>
      <c r="J1182" s="9">
        <v>0</v>
      </c>
      <c r="K1182" s="9">
        <f t="shared" si="666"/>
        <v>0</v>
      </c>
      <c r="L1182" s="38"/>
    </row>
    <row r="1183" spans="1:12" ht="15.75" thickBot="1" x14ac:dyDescent="0.3">
      <c r="B1183" s="1" t="str">
        <f t="shared" si="674"/>
        <v>a</v>
      </c>
      <c r="C1183" s="11" t="s">
        <v>103</v>
      </c>
      <c r="D1183" s="10" t="s">
        <v>12</v>
      </c>
      <c r="E1183" s="9">
        <v>19681790</v>
      </c>
      <c r="F1183" s="9">
        <v>19980000</v>
      </c>
      <c r="G1183" s="9">
        <v>19980000</v>
      </c>
      <c r="H1183" s="9"/>
      <c r="I1183" s="9">
        <v>19980000</v>
      </c>
      <c r="J1183" s="9">
        <v>19980000</v>
      </c>
      <c r="K1183" s="9">
        <f t="shared" si="666"/>
        <v>0</v>
      </c>
    </row>
    <row r="1184" spans="1:12" ht="15.75" hidden="1" thickBot="1" x14ac:dyDescent="0.3">
      <c r="B1184" s="1" t="str">
        <f t="shared" si="674"/>
        <v>b</v>
      </c>
      <c r="C1184" s="11" t="s">
        <v>103</v>
      </c>
      <c r="D1184" s="10" t="s">
        <v>11</v>
      </c>
      <c r="E1184" s="9">
        <v>0</v>
      </c>
      <c r="F1184" s="9">
        <v>0</v>
      </c>
      <c r="G1184" s="9">
        <v>0</v>
      </c>
      <c r="H1184" s="9"/>
      <c r="I1184" s="9">
        <v>0</v>
      </c>
      <c r="J1184" s="9">
        <v>0</v>
      </c>
      <c r="K1184" s="9">
        <f t="shared" si="666"/>
        <v>0</v>
      </c>
      <c r="L1184" s="38"/>
    </row>
    <row r="1185" spans="1:12" ht="15.75" hidden="1" thickBot="1" x14ac:dyDescent="0.3">
      <c r="B1185" s="1" t="str">
        <f t="shared" si="674"/>
        <v>b</v>
      </c>
      <c r="C1185" s="8" t="s">
        <v>103</v>
      </c>
      <c r="D1185" s="7" t="s">
        <v>10</v>
      </c>
      <c r="E1185" s="6">
        <v>0</v>
      </c>
      <c r="F1185" s="6">
        <v>0</v>
      </c>
      <c r="G1185" s="6">
        <v>0</v>
      </c>
      <c r="H1185" s="6">
        <v>0</v>
      </c>
      <c r="I1185" s="6">
        <v>0</v>
      </c>
      <c r="J1185" s="6">
        <v>0</v>
      </c>
      <c r="K1185" s="6">
        <f t="shared" si="666"/>
        <v>0</v>
      </c>
      <c r="L1185" s="38"/>
    </row>
    <row r="1186" spans="1:12" ht="15.75" hidden="1" thickBot="1" x14ac:dyDescent="0.3">
      <c r="B1186" s="1" t="str">
        <f t="shared" si="674"/>
        <v>b</v>
      </c>
      <c r="C1186" s="8" t="s">
        <v>103</v>
      </c>
      <c r="D1186" s="7" t="s">
        <v>9</v>
      </c>
      <c r="E1186" s="6">
        <v>0</v>
      </c>
      <c r="F1186" s="6">
        <v>0</v>
      </c>
      <c r="G1186" s="6">
        <v>0</v>
      </c>
      <c r="H1186" s="6">
        <v>0</v>
      </c>
      <c r="I1186" s="6">
        <v>0</v>
      </c>
      <c r="J1186" s="6">
        <v>0</v>
      </c>
      <c r="K1186" s="6">
        <f t="shared" si="666"/>
        <v>0</v>
      </c>
      <c r="L1186" s="38"/>
    </row>
    <row r="1187" spans="1:12" ht="15.75" hidden="1" thickBot="1" x14ac:dyDescent="0.3">
      <c r="B1187" s="1" t="str">
        <f t="shared" si="674"/>
        <v>b</v>
      </c>
      <c r="C1187" s="5" t="s">
        <v>103</v>
      </c>
      <c r="D1187" s="4" t="s">
        <v>8</v>
      </c>
      <c r="E1187" s="3">
        <v>0</v>
      </c>
      <c r="F1187" s="3">
        <v>0</v>
      </c>
      <c r="G1187" s="3">
        <v>0</v>
      </c>
      <c r="H1187" s="3">
        <v>0</v>
      </c>
      <c r="I1187" s="3">
        <v>0</v>
      </c>
      <c r="J1187" s="3">
        <v>0</v>
      </c>
      <c r="K1187" s="3">
        <f t="shared" si="666"/>
        <v>0</v>
      </c>
      <c r="L1187" s="38"/>
    </row>
    <row r="1188" spans="1:12" ht="46.5" thickTop="1" thickBot="1" x14ac:dyDescent="0.3">
      <c r="A1188" s="1" t="s">
        <v>200</v>
      </c>
      <c r="B1188" s="1" t="str">
        <f t="shared" si="674"/>
        <v>a</v>
      </c>
      <c r="C1188" s="14" t="s">
        <v>26</v>
      </c>
      <c r="D1188" s="2" t="s">
        <v>25</v>
      </c>
      <c r="E1188" s="16">
        <f t="shared" si="675"/>
        <v>787733.46</v>
      </c>
      <c r="F1188" s="16">
        <f t="shared" si="675"/>
        <v>1000000</v>
      </c>
      <c r="G1188" s="16">
        <f t="shared" ref="G1188:J1188" si="688">G1191+G1199+G1200+G1201</f>
        <v>1000000</v>
      </c>
      <c r="H1188" s="16">
        <f t="shared" si="688"/>
        <v>0</v>
      </c>
      <c r="I1188" s="16">
        <f t="shared" si="688"/>
        <v>1000000</v>
      </c>
      <c r="J1188" s="16">
        <f t="shared" si="688"/>
        <v>1000000</v>
      </c>
      <c r="K1188" s="16">
        <f t="shared" si="666"/>
        <v>0</v>
      </c>
    </row>
    <row r="1189" spans="1:12" ht="30.75" hidden="1" thickTop="1" x14ac:dyDescent="0.25">
      <c r="B1189" s="1" t="str">
        <f t="shared" si="674"/>
        <v>b</v>
      </c>
      <c r="C1189" s="28"/>
      <c r="D1189" s="29" t="s">
        <v>20</v>
      </c>
      <c r="E1189" s="31"/>
      <c r="F1189" s="31"/>
      <c r="G1189" s="31"/>
      <c r="H1189" s="31"/>
      <c r="I1189" s="31"/>
      <c r="J1189" s="31"/>
      <c r="K1189" s="31">
        <f t="shared" si="666"/>
        <v>0</v>
      </c>
      <c r="L1189" s="38"/>
    </row>
    <row r="1190" spans="1:12" ht="15.75" hidden="1" thickTop="1" x14ac:dyDescent="0.25">
      <c r="B1190" s="1" t="str">
        <f t="shared" si="674"/>
        <v>b</v>
      </c>
      <c r="C1190" s="28"/>
      <c r="D1190" s="29" t="s">
        <v>19</v>
      </c>
      <c r="E1190" s="31"/>
      <c r="F1190" s="31"/>
      <c r="G1190" s="31"/>
      <c r="H1190" s="31"/>
      <c r="I1190" s="31"/>
      <c r="J1190" s="31"/>
      <c r="K1190" s="31">
        <f t="shared" si="666"/>
        <v>0</v>
      </c>
      <c r="L1190" s="38"/>
    </row>
    <row r="1191" spans="1:12" ht="15.75" thickTop="1" x14ac:dyDescent="0.25">
      <c r="B1191" s="1" t="str">
        <f t="shared" si="674"/>
        <v>a</v>
      </c>
      <c r="C1191" s="8" t="s">
        <v>103</v>
      </c>
      <c r="D1191" s="7" t="s">
        <v>18</v>
      </c>
      <c r="E1191" s="6">
        <f t="shared" si="677"/>
        <v>787733.46</v>
      </c>
      <c r="F1191" s="6">
        <f t="shared" si="677"/>
        <v>1000000</v>
      </c>
      <c r="G1191" s="6">
        <f t="shared" ref="G1191" si="689">SUM(G1192:G1198)</f>
        <v>1000000</v>
      </c>
      <c r="H1191" s="6">
        <f t="shared" ref="H1191" si="690">SUM(H1192:H1198)</f>
        <v>0</v>
      </c>
      <c r="I1191" s="6">
        <f t="shared" ref="I1191" si="691">SUM(I1192:I1198)</f>
        <v>1000000</v>
      </c>
      <c r="J1191" s="6">
        <f t="shared" ref="J1191" si="692">SUM(J1192:J1198)</f>
        <v>1000000</v>
      </c>
      <c r="K1191" s="6">
        <f t="shared" si="666"/>
        <v>0</v>
      </c>
    </row>
    <row r="1192" spans="1:12" hidden="1" x14ac:dyDescent="0.25">
      <c r="B1192" s="1" t="str">
        <f t="shared" si="674"/>
        <v>b</v>
      </c>
      <c r="C1192" s="11" t="s">
        <v>103</v>
      </c>
      <c r="D1192" s="10" t="s">
        <v>17</v>
      </c>
      <c r="E1192" s="9">
        <v>0</v>
      </c>
      <c r="F1192" s="9">
        <v>0</v>
      </c>
      <c r="G1192" s="9">
        <v>0</v>
      </c>
      <c r="H1192" s="9"/>
      <c r="I1192" s="9">
        <v>0</v>
      </c>
      <c r="J1192" s="9">
        <v>0</v>
      </c>
      <c r="K1192" s="9">
        <f t="shared" si="666"/>
        <v>0</v>
      </c>
      <c r="L1192" s="38"/>
    </row>
    <row r="1193" spans="1:12" ht="15.75" thickBot="1" x14ac:dyDescent="0.3">
      <c r="B1193" s="1" t="str">
        <f t="shared" si="674"/>
        <v>a</v>
      </c>
      <c r="C1193" s="11" t="s">
        <v>103</v>
      </c>
      <c r="D1193" s="10" t="s">
        <v>16</v>
      </c>
      <c r="E1193" s="9">
        <v>787733.46</v>
      </c>
      <c r="F1193" s="9">
        <v>1000000</v>
      </c>
      <c r="G1193" s="9">
        <v>1000000</v>
      </c>
      <c r="H1193" s="9"/>
      <c r="I1193" s="9">
        <v>1000000</v>
      </c>
      <c r="J1193" s="9">
        <v>1000000</v>
      </c>
      <c r="K1193" s="9">
        <f t="shared" si="666"/>
        <v>0</v>
      </c>
    </row>
    <row r="1194" spans="1:12" ht="15.75" hidden="1" thickBot="1" x14ac:dyDescent="0.3">
      <c r="B1194" s="1" t="str">
        <f t="shared" si="674"/>
        <v>b</v>
      </c>
      <c r="C1194" s="11" t="s">
        <v>103</v>
      </c>
      <c r="D1194" s="10" t="s">
        <v>15</v>
      </c>
      <c r="E1194" s="9">
        <v>0</v>
      </c>
      <c r="F1194" s="9">
        <v>0</v>
      </c>
      <c r="G1194" s="9">
        <v>0</v>
      </c>
      <c r="H1194" s="9"/>
      <c r="I1194" s="9">
        <v>0</v>
      </c>
      <c r="J1194" s="9">
        <v>0</v>
      </c>
      <c r="K1194" s="9">
        <f t="shared" si="666"/>
        <v>0</v>
      </c>
      <c r="L1194" s="38"/>
    </row>
    <row r="1195" spans="1:12" ht="15.75" hidden="1" thickBot="1" x14ac:dyDescent="0.3">
      <c r="B1195" s="1" t="str">
        <f t="shared" si="674"/>
        <v>b</v>
      </c>
      <c r="C1195" s="11" t="s">
        <v>103</v>
      </c>
      <c r="D1195" s="10" t="s">
        <v>14</v>
      </c>
      <c r="E1195" s="9">
        <v>0</v>
      </c>
      <c r="F1195" s="9">
        <v>0</v>
      </c>
      <c r="G1195" s="9">
        <v>0</v>
      </c>
      <c r="H1195" s="9"/>
      <c r="I1195" s="9">
        <v>0</v>
      </c>
      <c r="J1195" s="9">
        <v>0</v>
      </c>
      <c r="K1195" s="9">
        <f t="shared" si="666"/>
        <v>0</v>
      </c>
      <c r="L1195" s="38"/>
    </row>
    <row r="1196" spans="1:12" ht="15.75" hidden="1" thickBot="1" x14ac:dyDescent="0.3">
      <c r="B1196" s="1" t="str">
        <f t="shared" si="674"/>
        <v>b</v>
      </c>
      <c r="C1196" s="11" t="s">
        <v>103</v>
      </c>
      <c r="D1196" s="10" t="s">
        <v>13</v>
      </c>
      <c r="E1196" s="9">
        <v>0</v>
      </c>
      <c r="F1196" s="9">
        <v>0</v>
      </c>
      <c r="G1196" s="9">
        <v>0</v>
      </c>
      <c r="H1196" s="9"/>
      <c r="I1196" s="9">
        <v>0</v>
      </c>
      <c r="J1196" s="9">
        <v>0</v>
      </c>
      <c r="K1196" s="9">
        <f t="shared" si="666"/>
        <v>0</v>
      </c>
      <c r="L1196" s="38"/>
    </row>
    <row r="1197" spans="1:12" ht="15.75" hidden="1" thickBot="1" x14ac:dyDescent="0.3">
      <c r="B1197" s="1" t="str">
        <f t="shared" si="674"/>
        <v>b</v>
      </c>
      <c r="C1197" s="11" t="s">
        <v>103</v>
      </c>
      <c r="D1197" s="10" t="s">
        <v>12</v>
      </c>
      <c r="E1197" s="9">
        <v>0</v>
      </c>
      <c r="F1197" s="9">
        <v>0</v>
      </c>
      <c r="G1197" s="9">
        <v>0</v>
      </c>
      <c r="H1197" s="9"/>
      <c r="I1197" s="9">
        <v>0</v>
      </c>
      <c r="J1197" s="9">
        <v>0</v>
      </c>
      <c r="K1197" s="9">
        <f t="shared" si="666"/>
        <v>0</v>
      </c>
      <c r="L1197" s="38"/>
    </row>
    <row r="1198" spans="1:12" ht="15.75" hidden="1" thickBot="1" x14ac:dyDescent="0.3">
      <c r="B1198" s="1" t="str">
        <f t="shared" si="674"/>
        <v>b</v>
      </c>
      <c r="C1198" s="11" t="s">
        <v>103</v>
      </c>
      <c r="D1198" s="10" t="s">
        <v>11</v>
      </c>
      <c r="E1198" s="9">
        <v>0</v>
      </c>
      <c r="F1198" s="9">
        <v>0</v>
      </c>
      <c r="G1198" s="9">
        <v>0</v>
      </c>
      <c r="H1198" s="9"/>
      <c r="I1198" s="9">
        <v>0</v>
      </c>
      <c r="J1198" s="9">
        <v>0</v>
      </c>
      <c r="K1198" s="9">
        <f t="shared" si="666"/>
        <v>0</v>
      </c>
      <c r="L1198" s="38"/>
    </row>
    <row r="1199" spans="1:12" ht="15.75" hidden="1" thickBot="1" x14ac:dyDescent="0.3">
      <c r="B1199" s="1" t="str">
        <f t="shared" si="674"/>
        <v>b</v>
      </c>
      <c r="C1199" s="8" t="s">
        <v>103</v>
      </c>
      <c r="D1199" s="7" t="s">
        <v>10</v>
      </c>
      <c r="E1199" s="6">
        <v>0</v>
      </c>
      <c r="F1199" s="6">
        <v>0</v>
      </c>
      <c r="G1199" s="6">
        <v>0</v>
      </c>
      <c r="H1199" s="6">
        <v>0</v>
      </c>
      <c r="I1199" s="6">
        <v>0</v>
      </c>
      <c r="J1199" s="6">
        <v>0</v>
      </c>
      <c r="K1199" s="6">
        <f t="shared" si="666"/>
        <v>0</v>
      </c>
      <c r="L1199" s="38"/>
    </row>
    <row r="1200" spans="1:12" ht="15.75" hidden="1" thickBot="1" x14ac:dyDescent="0.3">
      <c r="B1200" s="1" t="str">
        <f t="shared" si="674"/>
        <v>b</v>
      </c>
      <c r="C1200" s="8" t="s">
        <v>103</v>
      </c>
      <c r="D1200" s="7" t="s">
        <v>9</v>
      </c>
      <c r="E1200" s="6">
        <v>0</v>
      </c>
      <c r="F1200" s="6">
        <v>0</v>
      </c>
      <c r="G1200" s="6">
        <v>0</v>
      </c>
      <c r="H1200" s="6">
        <v>0</v>
      </c>
      <c r="I1200" s="6">
        <v>0</v>
      </c>
      <c r="J1200" s="6">
        <v>0</v>
      </c>
      <c r="K1200" s="6">
        <f t="shared" si="666"/>
        <v>0</v>
      </c>
      <c r="L1200" s="38"/>
    </row>
    <row r="1201" spans="1:12" ht="15.75" hidden="1" thickBot="1" x14ac:dyDescent="0.3">
      <c r="B1201" s="1" t="str">
        <f t="shared" si="674"/>
        <v>b</v>
      </c>
      <c r="C1201" s="5" t="s">
        <v>103</v>
      </c>
      <c r="D1201" s="4" t="s">
        <v>8</v>
      </c>
      <c r="E1201" s="3">
        <v>0</v>
      </c>
      <c r="F1201" s="3">
        <v>0</v>
      </c>
      <c r="G1201" s="3">
        <v>0</v>
      </c>
      <c r="H1201" s="3">
        <v>0</v>
      </c>
      <c r="I1201" s="3">
        <v>0</v>
      </c>
      <c r="J1201" s="3">
        <v>0</v>
      </c>
      <c r="K1201" s="3">
        <f t="shared" si="666"/>
        <v>0</v>
      </c>
      <c r="L1201" s="38"/>
    </row>
    <row r="1202" spans="1:12" ht="31.5" thickTop="1" thickBot="1" x14ac:dyDescent="0.3">
      <c r="A1202" s="1" t="s">
        <v>200</v>
      </c>
      <c r="B1202" s="1" t="str">
        <f t="shared" si="674"/>
        <v>a</v>
      </c>
      <c r="C1202" s="14" t="s">
        <v>24</v>
      </c>
      <c r="D1202" s="2" t="s">
        <v>23</v>
      </c>
      <c r="E1202" s="16">
        <f t="shared" ref="E1202:F1230" si="693">E1205+E1213+E1214+E1215</f>
        <v>312490.95</v>
      </c>
      <c r="F1202" s="16">
        <f t="shared" si="693"/>
        <v>1000000</v>
      </c>
      <c r="G1202" s="16">
        <f t="shared" ref="G1202:J1202" si="694">G1205+G1213+G1214+G1215</f>
        <v>866000</v>
      </c>
      <c r="H1202" s="16">
        <f t="shared" si="694"/>
        <v>0</v>
      </c>
      <c r="I1202" s="16">
        <f t="shared" si="694"/>
        <v>1000000</v>
      </c>
      <c r="J1202" s="16">
        <f t="shared" si="694"/>
        <v>1000000</v>
      </c>
      <c r="K1202" s="16">
        <f t="shared" si="666"/>
        <v>0</v>
      </c>
    </row>
    <row r="1203" spans="1:12" ht="30.75" hidden="1" thickTop="1" x14ac:dyDescent="0.25">
      <c r="B1203" s="1" t="str">
        <f t="shared" ref="B1203:B1204" si="695">IF(OR(E1203&lt;&gt;0,F1203&lt;&gt;0,G1203&lt;&gt;0,H1203&lt;&gt;0,I1203&lt;&gt;0,J1203&lt;&gt;0,K1203&lt;&gt;0),"a","b")</f>
        <v>b</v>
      </c>
      <c r="C1203" s="28"/>
      <c r="D1203" s="29" t="s">
        <v>20</v>
      </c>
      <c r="E1203" s="31"/>
      <c r="F1203" s="31"/>
      <c r="G1203" s="31"/>
      <c r="H1203" s="31"/>
      <c r="I1203" s="31"/>
      <c r="J1203" s="31"/>
      <c r="K1203" s="31">
        <f t="shared" si="666"/>
        <v>0</v>
      </c>
      <c r="L1203" s="38"/>
    </row>
    <row r="1204" spans="1:12" ht="15.75" hidden="1" thickTop="1" x14ac:dyDescent="0.25">
      <c r="B1204" s="1" t="str">
        <f t="shared" si="695"/>
        <v>b</v>
      </c>
      <c r="C1204" s="28"/>
      <c r="D1204" s="29" t="s">
        <v>19</v>
      </c>
      <c r="E1204" s="31"/>
      <c r="F1204" s="31"/>
      <c r="G1204" s="31"/>
      <c r="H1204" s="31"/>
      <c r="I1204" s="31"/>
      <c r="J1204" s="31"/>
      <c r="K1204" s="31">
        <f t="shared" si="666"/>
        <v>0</v>
      </c>
      <c r="L1204" s="38"/>
    </row>
    <row r="1205" spans="1:12" ht="15.75" thickTop="1" x14ac:dyDescent="0.25">
      <c r="B1205" s="1" t="str">
        <f t="shared" si="674"/>
        <v>a</v>
      </c>
      <c r="C1205" s="8" t="s">
        <v>103</v>
      </c>
      <c r="D1205" s="7" t="s">
        <v>18</v>
      </c>
      <c r="E1205" s="6">
        <f t="shared" ref="E1205:F1233" si="696">SUM(E1206:E1212)</f>
        <v>312490.95</v>
      </c>
      <c r="F1205" s="6">
        <f t="shared" si="696"/>
        <v>1000000</v>
      </c>
      <c r="G1205" s="6">
        <f t="shared" ref="G1205" si="697">SUM(G1206:G1212)</f>
        <v>866000</v>
      </c>
      <c r="H1205" s="6">
        <f t="shared" ref="H1205" si="698">SUM(H1206:H1212)</f>
        <v>0</v>
      </c>
      <c r="I1205" s="6">
        <f t="shared" ref="I1205" si="699">SUM(I1206:I1212)</f>
        <v>1000000</v>
      </c>
      <c r="J1205" s="6">
        <f t="shared" ref="J1205" si="700">SUM(J1206:J1212)</f>
        <v>1000000</v>
      </c>
      <c r="K1205" s="6">
        <f t="shared" si="666"/>
        <v>0</v>
      </c>
    </row>
    <row r="1206" spans="1:12" hidden="1" x14ac:dyDescent="0.25">
      <c r="B1206" s="1" t="str">
        <f t="shared" si="674"/>
        <v>b</v>
      </c>
      <c r="C1206" s="11" t="s">
        <v>103</v>
      </c>
      <c r="D1206" s="10" t="s">
        <v>17</v>
      </c>
      <c r="E1206" s="9">
        <v>0</v>
      </c>
      <c r="F1206" s="9"/>
      <c r="G1206" s="9">
        <v>0</v>
      </c>
      <c r="H1206" s="9"/>
      <c r="I1206" s="9"/>
      <c r="J1206" s="9"/>
      <c r="K1206" s="9">
        <f t="shared" si="666"/>
        <v>0</v>
      </c>
      <c r="L1206" s="38"/>
    </row>
    <row r="1207" spans="1:12" x14ac:dyDescent="0.25">
      <c r="B1207" s="1" t="str">
        <f t="shared" si="674"/>
        <v>a</v>
      </c>
      <c r="C1207" s="11" t="s">
        <v>103</v>
      </c>
      <c r="D1207" s="10" t="s">
        <v>16</v>
      </c>
      <c r="E1207" s="9">
        <v>283554</v>
      </c>
      <c r="F1207" s="9">
        <v>1000000</v>
      </c>
      <c r="G1207" s="9">
        <v>806000</v>
      </c>
      <c r="H1207" s="9"/>
      <c r="I1207" s="9">
        <v>1000000</v>
      </c>
      <c r="J1207" s="9">
        <v>1000000</v>
      </c>
      <c r="K1207" s="9">
        <f t="shared" si="666"/>
        <v>0</v>
      </c>
    </row>
    <row r="1208" spans="1:12" hidden="1" x14ac:dyDescent="0.25">
      <c r="B1208" s="1" t="str">
        <f t="shared" si="674"/>
        <v>b</v>
      </c>
      <c r="C1208" s="11" t="s">
        <v>103</v>
      </c>
      <c r="D1208" s="10" t="s">
        <v>15</v>
      </c>
      <c r="E1208" s="9">
        <v>0</v>
      </c>
      <c r="F1208" s="9"/>
      <c r="G1208" s="9">
        <v>0</v>
      </c>
      <c r="H1208" s="9"/>
      <c r="I1208" s="9"/>
      <c r="J1208" s="9"/>
      <c r="K1208" s="9">
        <f t="shared" si="666"/>
        <v>0</v>
      </c>
      <c r="L1208" s="38"/>
    </row>
    <row r="1209" spans="1:12" hidden="1" x14ac:dyDescent="0.25">
      <c r="B1209" s="1" t="str">
        <f t="shared" si="674"/>
        <v>b</v>
      </c>
      <c r="C1209" s="11" t="s">
        <v>103</v>
      </c>
      <c r="D1209" s="10" t="s">
        <v>14</v>
      </c>
      <c r="E1209" s="9">
        <v>0</v>
      </c>
      <c r="F1209" s="9"/>
      <c r="G1209" s="9">
        <v>0</v>
      </c>
      <c r="H1209" s="9"/>
      <c r="I1209" s="9"/>
      <c r="J1209" s="9"/>
      <c r="K1209" s="9">
        <f t="shared" ref="K1209:K1272" si="701">J1209-I1209</f>
        <v>0</v>
      </c>
      <c r="L1209" s="38"/>
    </row>
    <row r="1210" spans="1:12" hidden="1" x14ac:dyDescent="0.25">
      <c r="B1210" s="1" t="str">
        <f t="shared" si="674"/>
        <v>b</v>
      </c>
      <c r="C1210" s="11" t="s">
        <v>103</v>
      </c>
      <c r="D1210" s="10" t="s">
        <v>13</v>
      </c>
      <c r="E1210" s="9">
        <v>0</v>
      </c>
      <c r="F1210" s="9"/>
      <c r="G1210" s="9">
        <v>0</v>
      </c>
      <c r="H1210" s="9"/>
      <c r="I1210" s="9"/>
      <c r="J1210" s="9"/>
      <c r="K1210" s="9">
        <f t="shared" si="701"/>
        <v>0</v>
      </c>
      <c r="L1210" s="38"/>
    </row>
    <row r="1211" spans="1:12" hidden="1" x14ac:dyDescent="0.25">
      <c r="B1211" s="1" t="str">
        <f t="shared" si="674"/>
        <v>b</v>
      </c>
      <c r="C1211" s="11" t="s">
        <v>103</v>
      </c>
      <c r="D1211" s="10" t="s">
        <v>12</v>
      </c>
      <c r="E1211" s="9">
        <v>0</v>
      </c>
      <c r="F1211" s="9"/>
      <c r="G1211" s="9">
        <v>0</v>
      </c>
      <c r="H1211" s="9"/>
      <c r="I1211" s="9"/>
      <c r="J1211" s="9"/>
      <c r="K1211" s="9">
        <f t="shared" si="701"/>
        <v>0</v>
      </c>
      <c r="L1211" s="38"/>
    </row>
    <row r="1212" spans="1:12" ht="15.75" thickBot="1" x14ac:dyDescent="0.3">
      <c r="B1212" s="1" t="str">
        <f t="shared" si="674"/>
        <v>a</v>
      </c>
      <c r="C1212" s="11" t="s">
        <v>103</v>
      </c>
      <c r="D1212" s="10" t="s">
        <v>11</v>
      </c>
      <c r="E1212" s="9">
        <v>28936.95</v>
      </c>
      <c r="F1212" s="9"/>
      <c r="G1212" s="9">
        <v>60000</v>
      </c>
      <c r="H1212" s="9"/>
      <c r="I1212" s="9"/>
      <c r="J1212" s="9"/>
      <c r="K1212" s="9">
        <f t="shared" si="701"/>
        <v>0</v>
      </c>
    </row>
    <row r="1213" spans="1:12" ht="15.75" hidden="1" thickBot="1" x14ac:dyDescent="0.3">
      <c r="B1213" s="1" t="str">
        <f t="shared" si="674"/>
        <v>b</v>
      </c>
      <c r="C1213" s="8" t="s">
        <v>103</v>
      </c>
      <c r="D1213" s="7" t="s">
        <v>10</v>
      </c>
      <c r="E1213" s="6">
        <v>0</v>
      </c>
      <c r="F1213" s="6">
        <v>0</v>
      </c>
      <c r="G1213" s="6">
        <v>0</v>
      </c>
      <c r="H1213" s="6">
        <v>0</v>
      </c>
      <c r="I1213" s="6">
        <v>0</v>
      </c>
      <c r="J1213" s="6">
        <v>0</v>
      </c>
      <c r="K1213" s="6">
        <f t="shared" si="701"/>
        <v>0</v>
      </c>
      <c r="L1213" s="38"/>
    </row>
    <row r="1214" spans="1:12" ht="15.75" hidden="1" thickBot="1" x14ac:dyDescent="0.3">
      <c r="B1214" s="1" t="str">
        <f t="shared" si="674"/>
        <v>b</v>
      </c>
      <c r="C1214" s="8" t="s">
        <v>103</v>
      </c>
      <c r="D1214" s="7" t="s">
        <v>9</v>
      </c>
      <c r="E1214" s="6">
        <v>0</v>
      </c>
      <c r="F1214" s="6">
        <v>0</v>
      </c>
      <c r="G1214" s="6">
        <v>0</v>
      </c>
      <c r="H1214" s="6">
        <v>0</v>
      </c>
      <c r="I1214" s="6">
        <v>0</v>
      </c>
      <c r="J1214" s="6">
        <v>0</v>
      </c>
      <c r="K1214" s="6">
        <f t="shared" si="701"/>
        <v>0</v>
      </c>
      <c r="L1214" s="38"/>
    </row>
    <row r="1215" spans="1:12" ht="15.75" hidden="1" thickBot="1" x14ac:dyDescent="0.3">
      <c r="B1215" s="1" t="str">
        <f t="shared" si="674"/>
        <v>b</v>
      </c>
      <c r="C1215" s="5" t="s">
        <v>103</v>
      </c>
      <c r="D1215" s="4" t="s">
        <v>8</v>
      </c>
      <c r="E1215" s="3">
        <v>0</v>
      </c>
      <c r="F1215" s="3">
        <v>0</v>
      </c>
      <c r="G1215" s="3">
        <v>0</v>
      </c>
      <c r="H1215" s="3">
        <v>0</v>
      </c>
      <c r="I1215" s="3">
        <v>0</v>
      </c>
      <c r="J1215" s="3">
        <v>0</v>
      </c>
      <c r="K1215" s="3">
        <f t="shared" si="701"/>
        <v>0</v>
      </c>
      <c r="L1215" s="38"/>
    </row>
    <row r="1216" spans="1:12" ht="46.5" thickTop="1" thickBot="1" x14ac:dyDescent="0.3">
      <c r="A1216" s="1" t="s">
        <v>200</v>
      </c>
      <c r="B1216" s="1" t="str">
        <f t="shared" ref="B1216:B1250" si="702">IF(OR(E1216&lt;&gt;0,F1216&lt;&gt;0,G1216&lt;&gt;0,H1216&lt;&gt;0,I1216&lt;&gt;0,J1216&lt;&gt;0,K1216&lt;&gt;0),"a","b")</f>
        <v>a</v>
      </c>
      <c r="C1216" s="24" t="s">
        <v>192</v>
      </c>
      <c r="D1216" s="2" t="s">
        <v>193</v>
      </c>
      <c r="E1216" s="16">
        <f t="shared" si="693"/>
        <v>0</v>
      </c>
      <c r="F1216" s="16">
        <f t="shared" si="693"/>
        <v>0</v>
      </c>
      <c r="G1216" s="16">
        <f t="shared" ref="G1216:J1216" si="703">G1219+G1227+G1228+G1229</f>
        <v>66500</v>
      </c>
      <c r="H1216" s="16">
        <f t="shared" si="703"/>
        <v>0</v>
      </c>
      <c r="I1216" s="16">
        <f t="shared" si="703"/>
        <v>0</v>
      </c>
      <c r="J1216" s="16">
        <f t="shared" si="703"/>
        <v>0</v>
      </c>
      <c r="K1216" s="16">
        <f t="shared" si="701"/>
        <v>0</v>
      </c>
    </row>
    <row r="1217" spans="1:12" ht="30.75" hidden="1" thickTop="1" x14ac:dyDescent="0.25">
      <c r="B1217" s="1" t="str">
        <f t="shared" si="702"/>
        <v>b</v>
      </c>
      <c r="C1217" s="28"/>
      <c r="D1217" s="29" t="s">
        <v>20</v>
      </c>
      <c r="E1217" s="31"/>
      <c r="F1217" s="31"/>
      <c r="G1217" s="31"/>
      <c r="H1217" s="31"/>
      <c r="I1217" s="31"/>
      <c r="J1217" s="31"/>
      <c r="K1217" s="31">
        <f t="shared" si="701"/>
        <v>0</v>
      </c>
      <c r="L1217" s="38"/>
    </row>
    <row r="1218" spans="1:12" ht="15.75" hidden="1" thickTop="1" x14ac:dyDescent="0.25">
      <c r="B1218" s="1" t="str">
        <f t="shared" si="702"/>
        <v>b</v>
      </c>
      <c r="C1218" s="28"/>
      <c r="D1218" s="29" t="s">
        <v>19</v>
      </c>
      <c r="E1218" s="31"/>
      <c r="F1218" s="31"/>
      <c r="G1218" s="31"/>
      <c r="H1218" s="31"/>
      <c r="I1218" s="31"/>
      <c r="J1218" s="31"/>
      <c r="K1218" s="31">
        <f t="shared" si="701"/>
        <v>0</v>
      </c>
      <c r="L1218" s="38"/>
    </row>
    <row r="1219" spans="1:12" ht="15.75" hidden="1" thickTop="1" x14ac:dyDescent="0.25">
      <c r="B1219" s="1" t="str">
        <f t="shared" si="702"/>
        <v>b</v>
      </c>
      <c r="C1219" s="8" t="s">
        <v>103</v>
      </c>
      <c r="D1219" s="7" t="s">
        <v>18</v>
      </c>
      <c r="E1219" s="6">
        <f t="shared" si="696"/>
        <v>0</v>
      </c>
      <c r="F1219" s="6">
        <f t="shared" si="696"/>
        <v>0</v>
      </c>
      <c r="G1219" s="6">
        <f t="shared" ref="G1219" si="704">SUM(G1220:G1226)</f>
        <v>0</v>
      </c>
      <c r="H1219" s="6">
        <f t="shared" ref="H1219" si="705">SUM(H1220:H1226)</f>
        <v>0</v>
      </c>
      <c r="I1219" s="6">
        <f t="shared" ref="I1219" si="706">SUM(I1220:I1226)</f>
        <v>0</v>
      </c>
      <c r="J1219" s="6">
        <f t="shared" ref="J1219" si="707">SUM(J1220:J1226)</f>
        <v>0</v>
      </c>
      <c r="K1219" s="6">
        <f t="shared" si="701"/>
        <v>0</v>
      </c>
      <c r="L1219" s="38"/>
    </row>
    <row r="1220" spans="1:12" ht="15.75" hidden="1" thickTop="1" x14ac:dyDescent="0.25">
      <c r="B1220" s="1" t="str">
        <f t="shared" si="702"/>
        <v>b</v>
      </c>
      <c r="C1220" s="11" t="s">
        <v>103</v>
      </c>
      <c r="D1220" s="10" t="s">
        <v>17</v>
      </c>
      <c r="E1220" s="9"/>
      <c r="F1220" s="9"/>
      <c r="G1220" s="9">
        <v>0</v>
      </c>
      <c r="H1220" s="9"/>
      <c r="I1220" s="9"/>
      <c r="J1220" s="9"/>
      <c r="K1220" s="9">
        <f t="shared" si="701"/>
        <v>0</v>
      </c>
      <c r="L1220" s="38"/>
    </row>
    <row r="1221" spans="1:12" ht="15.75" hidden="1" thickTop="1" x14ac:dyDescent="0.25">
      <c r="B1221" s="1" t="str">
        <f t="shared" si="702"/>
        <v>b</v>
      </c>
      <c r="C1221" s="11" t="s">
        <v>103</v>
      </c>
      <c r="D1221" s="10" t="s">
        <v>16</v>
      </c>
      <c r="E1221" s="9"/>
      <c r="F1221" s="9"/>
      <c r="G1221" s="9">
        <v>0</v>
      </c>
      <c r="H1221" s="9"/>
      <c r="I1221" s="9"/>
      <c r="J1221" s="9"/>
      <c r="K1221" s="9">
        <f t="shared" si="701"/>
        <v>0</v>
      </c>
      <c r="L1221" s="38"/>
    </row>
    <row r="1222" spans="1:12" ht="15.75" hidden="1" thickTop="1" x14ac:dyDescent="0.25">
      <c r="B1222" s="1" t="str">
        <f t="shared" si="702"/>
        <v>b</v>
      </c>
      <c r="C1222" s="11" t="s">
        <v>103</v>
      </c>
      <c r="D1222" s="10" t="s">
        <v>15</v>
      </c>
      <c r="E1222" s="9"/>
      <c r="F1222" s="9"/>
      <c r="G1222" s="9">
        <v>0</v>
      </c>
      <c r="H1222" s="9"/>
      <c r="I1222" s="9"/>
      <c r="J1222" s="9"/>
      <c r="K1222" s="9">
        <f t="shared" si="701"/>
        <v>0</v>
      </c>
      <c r="L1222" s="38"/>
    </row>
    <row r="1223" spans="1:12" ht="15.75" hidden="1" thickTop="1" x14ac:dyDescent="0.25">
      <c r="B1223" s="1" t="str">
        <f t="shared" si="702"/>
        <v>b</v>
      </c>
      <c r="C1223" s="11" t="s">
        <v>103</v>
      </c>
      <c r="D1223" s="10" t="s">
        <v>14</v>
      </c>
      <c r="E1223" s="9"/>
      <c r="F1223" s="9"/>
      <c r="G1223" s="9">
        <v>0</v>
      </c>
      <c r="H1223" s="9"/>
      <c r="I1223" s="9"/>
      <c r="J1223" s="9"/>
      <c r="K1223" s="9">
        <f t="shared" si="701"/>
        <v>0</v>
      </c>
      <c r="L1223" s="38"/>
    </row>
    <row r="1224" spans="1:12" ht="15.75" hidden="1" thickTop="1" x14ac:dyDescent="0.25">
      <c r="B1224" s="1" t="str">
        <f t="shared" si="702"/>
        <v>b</v>
      </c>
      <c r="C1224" s="11" t="s">
        <v>103</v>
      </c>
      <c r="D1224" s="10" t="s">
        <v>13</v>
      </c>
      <c r="E1224" s="9"/>
      <c r="F1224" s="9"/>
      <c r="G1224" s="9">
        <v>0</v>
      </c>
      <c r="H1224" s="9"/>
      <c r="I1224" s="9"/>
      <c r="J1224" s="9"/>
      <c r="K1224" s="9">
        <f t="shared" si="701"/>
        <v>0</v>
      </c>
      <c r="L1224" s="38"/>
    </row>
    <row r="1225" spans="1:12" ht="15.75" hidden="1" thickTop="1" x14ac:dyDescent="0.25">
      <c r="B1225" s="1" t="str">
        <f t="shared" si="702"/>
        <v>b</v>
      </c>
      <c r="C1225" s="11" t="s">
        <v>103</v>
      </c>
      <c r="D1225" s="10" t="s">
        <v>12</v>
      </c>
      <c r="E1225" s="9"/>
      <c r="F1225" s="9"/>
      <c r="G1225" s="9">
        <v>0</v>
      </c>
      <c r="H1225" s="9"/>
      <c r="I1225" s="9"/>
      <c r="J1225" s="9"/>
      <c r="K1225" s="9">
        <f t="shared" si="701"/>
        <v>0</v>
      </c>
      <c r="L1225" s="38"/>
    </row>
    <row r="1226" spans="1:12" ht="15.75" hidden="1" thickTop="1" x14ac:dyDescent="0.25">
      <c r="B1226" s="1" t="str">
        <f t="shared" si="702"/>
        <v>b</v>
      </c>
      <c r="C1226" s="11" t="s">
        <v>103</v>
      </c>
      <c r="D1226" s="10" t="s">
        <v>11</v>
      </c>
      <c r="E1226" s="9"/>
      <c r="F1226" s="9"/>
      <c r="G1226" s="9">
        <v>0</v>
      </c>
      <c r="H1226" s="9"/>
      <c r="I1226" s="9"/>
      <c r="J1226" s="9"/>
      <c r="K1226" s="9">
        <f t="shared" si="701"/>
        <v>0</v>
      </c>
      <c r="L1226" s="38"/>
    </row>
    <row r="1227" spans="1:12" ht="31.5" thickTop="1" thickBot="1" x14ac:dyDescent="0.3">
      <c r="B1227" s="1" t="str">
        <f t="shared" si="702"/>
        <v>a</v>
      </c>
      <c r="C1227" s="8" t="s">
        <v>103</v>
      </c>
      <c r="D1227" s="7" t="s">
        <v>10</v>
      </c>
      <c r="E1227" s="6">
        <v>0</v>
      </c>
      <c r="F1227" s="6">
        <v>0</v>
      </c>
      <c r="G1227" s="6">
        <v>66500</v>
      </c>
      <c r="H1227" s="6">
        <v>0</v>
      </c>
      <c r="I1227" s="6">
        <v>0</v>
      </c>
      <c r="J1227" s="6">
        <v>0</v>
      </c>
      <c r="K1227" s="6">
        <f t="shared" si="701"/>
        <v>0</v>
      </c>
    </row>
    <row r="1228" spans="1:12" ht="15.75" hidden="1" thickBot="1" x14ac:dyDescent="0.3">
      <c r="B1228" s="1" t="str">
        <f t="shared" si="702"/>
        <v>b</v>
      </c>
      <c r="C1228" s="8" t="s">
        <v>103</v>
      </c>
      <c r="D1228" s="7" t="s">
        <v>9</v>
      </c>
      <c r="E1228" s="6">
        <v>0</v>
      </c>
      <c r="F1228" s="6">
        <v>0</v>
      </c>
      <c r="G1228" s="6">
        <v>0</v>
      </c>
      <c r="H1228" s="6">
        <v>0</v>
      </c>
      <c r="I1228" s="6">
        <v>0</v>
      </c>
      <c r="J1228" s="6">
        <v>0</v>
      </c>
      <c r="K1228" s="6">
        <f t="shared" si="701"/>
        <v>0</v>
      </c>
      <c r="L1228" s="38"/>
    </row>
    <row r="1229" spans="1:12" ht="15.75" hidden="1" thickBot="1" x14ac:dyDescent="0.3">
      <c r="B1229" s="1" t="str">
        <f t="shared" si="702"/>
        <v>b</v>
      </c>
      <c r="C1229" s="5" t="s">
        <v>103</v>
      </c>
      <c r="D1229" s="4" t="s">
        <v>8</v>
      </c>
      <c r="E1229" s="3">
        <v>0</v>
      </c>
      <c r="F1229" s="3">
        <v>0</v>
      </c>
      <c r="G1229" s="3">
        <v>0</v>
      </c>
      <c r="H1229" s="3">
        <v>0</v>
      </c>
      <c r="I1229" s="3">
        <v>0</v>
      </c>
      <c r="J1229" s="3">
        <v>0</v>
      </c>
      <c r="K1229" s="3">
        <f t="shared" si="701"/>
        <v>0</v>
      </c>
      <c r="L1229" s="38"/>
    </row>
    <row r="1230" spans="1:12" ht="31.5" thickTop="1" thickBot="1" x14ac:dyDescent="0.3">
      <c r="A1230" s="1" t="s">
        <v>200</v>
      </c>
      <c r="B1230" s="1" t="str">
        <f t="shared" si="702"/>
        <v>a</v>
      </c>
      <c r="C1230" s="35" t="s">
        <v>22</v>
      </c>
      <c r="D1230" s="37" t="s">
        <v>21</v>
      </c>
      <c r="E1230" s="36">
        <f t="shared" si="693"/>
        <v>24408263.859999999</v>
      </c>
      <c r="F1230" s="36">
        <f t="shared" si="693"/>
        <v>32000000</v>
      </c>
      <c r="G1230" s="36">
        <f t="shared" ref="G1230:J1230" si="708">G1233+G1241+G1242+G1243</f>
        <v>31817900</v>
      </c>
      <c r="H1230" s="36">
        <f t="shared" si="708"/>
        <v>0</v>
      </c>
      <c r="I1230" s="36">
        <f t="shared" si="708"/>
        <v>30000000</v>
      </c>
      <c r="J1230" s="36">
        <f t="shared" si="708"/>
        <v>30000000</v>
      </c>
      <c r="K1230" s="16">
        <f t="shared" si="701"/>
        <v>0</v>
      </c>
    </row>
    <row r="1231" spans="1:12" ht="30.75" hidden="1" thickTop="1" x14ac:dyDescent="0.25">
      <c r="B1231" s="1" t="str">
        <f t="shared" ref="B1231:B1232" si="709">IF(OR(E1231&lt;&gt;0,F1231&lt;&gt;0,G1231&lt;&gt;0,H1231&lt;&gt;0,I1231&lt;&gt;0,J1231&lt;&gt;0,K1231&lt;&gt;0),"a","b")</f>
        <v>b</v>
      </c>
      <c r="C1231" s="28"/>
      <c r="D1231" s="29" t="s">
        <v>20</v>
      </c>
      <c r="E1231" s="31"/>
      <c r="F1231" s="31"/>
      <c r="G1231" s="31"/>
      <c r="H1231" s="31"/>
      <c r="I1231" s="31"/>
      <c r="J1231" s="31"/>
      <c r="K1231" s="31">
        <f t="shared" si="701"/>
        <v>0</v>
      </c>
      <c r="L1231" s="38"/>
    </row>
    <row r="1232" spans="1:12" ht="30.75" thickTop="1" x14ac:dyDescent="0.25">
      <c r="B1232" s="1" t="str">
        <f t="shared" si="709"/>
        <v>a</v>
      </c>
      <c r="C1232" s="28"/>
      <c r="D1232" s="29" t="s">
        <v>19</v>
      </c>
      <c r="E1232" s="31">
        <v>3</v>
      </c>
      <c r="F1232" s="31">
        <v>3</v>
      </c>
      <c r="G1232" s="31">
        <v>3</v>
      </c>
      <c r="H1232" s="31"/>
      <c r="I1232" s="31">
        <v>3</v>
      </c>
      <c r="J1232" s="31">
        <v>3</v>
      </c>
      <c r="K1232" s="31">
        <f t="shared" si="701"/>
        <v>0</v>
      </c>
    </row>
    <row r="1233" spans="1:12" x14ac:dyDescent="0.25">
      <c r="B1233" s="1" t="str">
        <f t="shared" si="702"/>
        <v>a</v>
      </c>
      <c r="C1233" s="8" t="s">
        <v>103</v>
      </c>
      <c r="D1233" s="7" t="s">
        <v>18</v>
      </c>
      <c r="E1233" s="6">
        <f t="shared" si="696"/>
        <v>15138395.939999999</v>
      </c>
      <c r="F1233" s="6">
        <f t="shared" si="696"/>
        <v>4979000</v>
      </c>
      <c r="G1233" s="6">
        <f t="shared" ref="G1233" si="710">SUM(G1234:G1240)</f>
        <v>13882080</v>
      </c>
      <c r="H1233" s="6">
        <f t="shared" ref="H1233" si="711">SUM(H1234:H1240)</f>
        <v>0</v>
      </c>
      <c r="I1233" s="6">
        <f t="shared" ref="I1233" si="712">SUM(I1234:I1240)</f>
        <v>13634000</v>
      </c>
      <c r="J1233" s="6">
        <f t="shared" ref="J1233" si="713">SUM(J1234:J1240)</f>
        <v>13634000</v>
      </c>
      <c r="K1233" s="6">
        <f t="shared" si="701"/>
        <v>0</v>
      </c>
    </row>
    <row r="1234" spans="1:12" hidden="1" x14ac:dyDescent="0.25">
      <c r="B1234" s="1" t="str">
        <f t="shared" si="702"/>
        <v>b</v>
      </c>
      <c r="C1234" s="11" t="s">
        <v>103</v>
      </c>
      <c r="D1234" s="10" t="s">
        <v>17</v>
      </c>
      <c r="E1234" s="9">
        <v>0</v>
      </c>
      <c r="F1234" s="9">
        <v>0</v>
      </c>
      <c r="G1234" s="9">
        <v>0</v>
      </c>
      <c r="H1234" s="9"/>
      <c r="I1234" s="9"/>
      <c r="J1234" s="9"/>
      <c r="K1234" s="9">
        <f t="shared" si="701"/>
        <v>0</v>
      </c>
      <c r="L1234" s="38"/>
    </row>
    <row r="1235" spans="1:12" x14ac:dyDescent="0.25">
      <c r="B1235" s="1" t="str">
        <f t="shared" si="702"/>
        <v>a</v>
      </c>
      <c r="C1235" s="11" t="s">
        <v>103</v>
      </c>
      <c r="D1235" s="10" t="s">
        <v>16</v>
      </c>
      <c r="E1235" s="9">
        <v>348641.69</v>
      </c>
      <c r="F1235" s="9">
        <v>45000</v>
      </c>
      <c r="G1235" s="9">
        <v>164080</v>
      </c>
      <c r="H1235" s="9"/>
      <c r="I1235" s="9">
        <v>48000</v>
      </c>
      <c r="J1235" s="9">
        <v>48000</v>
      </c>
      <c r="K1235" s="9">
        <f t="shared" si="701"/>
        <v>0</v>
      </c>
    </row>
    <row r="1236" spans="1:12" hidden="1" x14ac:dyDescent="0.25">
      <c r="B1236" s="1" t="str">
        <f t="shared" si="702"/>
        <v>b</v>
      </c>
      <c r="C1236" s="11" t="s">
        <v>103</v>
      </c>
      <c r="D1236" s="10" t="s">
        <v>15</v>
      </c>
      <c r="E1236" s="9">
        <v>0</v>
      </c>
      <c r="F1236" s="9">
        <v>0</v>
      </c>
      <c r="G1236" s="9">
        <v>0</v>
      </c>
      <c r="H1236" s="9"/>
      <c r="I1236" s="9"/>
      <c r="J1236" s="9"/>
      <c r="K1236" s="9">
        <f t="shared" si="701"/>
        <v>0</v>
      </c>
      <c r="L1236" s="38"/>
    </row>
    <row r="1237" spans="1:12" hidden="1" x14ac:dyDescent="0.25">
      <c r="B1237" s="1" t="str">
        <f t="shared" si="702"/>
        <v>b</v>
      </c>
      <c r="C1237" s="11" t="s">
        <v>103</v>
      </c>
      <c r="D1237" s="10" t="s">
        <v>14</v>
      </c>
      <c r="E1237" s="9">
        <v>0</v>
      </c>
      <c r="F1237" s="9">
        <v>0</v>
      </c>
      <c r="G1237" s="9">
        <v>0</v>
      </c>
      <c r="H1237" s="9"/>
      <c r="I1237" s="9"/>
      <c r="J1237" s="9"/>
      <c r="K1237" s="9">
        <f t="shared" si="701"/>
        <v>0</v>
      </c>
      <c r="L1237" s="38"/>
    </row>
    <row r="1238" spans="1:12" hidden="1" x14ac:dyDescent="0.25">
      <c r="B1238" s="1" t="str">
        <f t="shared" si="702"/>
        <v>b</v>
      </c>
      <c r="C1238" s="11" t="s">
        <v>103</v>
      </c>
      <c r="D1238" s="10" t="s">
        <v>13</v>
      </c>
      <c r="E1238" s="9">
        <v>0</v>
      </c>
      <c r="F1238" s="9">
        <v>0</v>
      </c>
      <c r="G1238" s="9">
        <v>0</v>
      </c>
      <c r="H1238" s="9"/>
      <c r="I1238" s="9"/>
      <c r="J1238" s="9"/>
      <c r="K1238" s="9">
        <f t="shared" si="701"/>
        <v>0</v>
      </c>
      <c r="L1238" s="38"/>
    </row>
    <row r="1239" spans="1:12" hidden="1" x14ac:dyDescent="0.25">
      <c r="B1239" s="1" t="str">
        <f t="shared" si="702"/>
        <v>b</v>
      </c>
      <c r="C1239" s="11" t="s">
        <v>103</v>
      </c>
      <c r="D1239" s="10" t="s">
        <v>12</v>
      </c>
      <c r="E1239" s="9">
        <v>0</v>
      </c>
      <c r="F1239" s="9">
        <v>0</v>
      </c>
      <c r="G1239" s="9">
        <v>0</v>
      </c>
      <c r="H1239" s="9"/>
      <c r="I1239" s="9"/>
      <c r="J1239" s="9"/>
      <c r="K1239" s="9">
        <f t="shared" si="701"/>
        <v>0</v>
      </c>
      <c r="L1239" s="38"/>
    </row>
    <row r="1240" spans="1:12" x14ac:dyDescent="0.25">
      <c r="B1240" s="1" t="str">
        <f t="shared" si="702"/>
        <v>a</v>
      </c>
      <c r="C1240" s="11" t="s">
        <v>103</v>
      </c>
      <c r="D1240" s="10" t="s">
        <v>11</v>
      </c>
      <c r="E1240" s="9">
        <v>14789754.25</v>
      </c>
      <c r="F1240" s="9">
        <v>4934000</v>
      </c>
      <c r="G1240" s="9">
        <v>13718000</v>
      </c>
      <c r="H1240" s="9"/>
      <c r="I1240" s="9">
        <v>13586000</v>
      </c>
      <c r="J1240" s="9">
        <v>13586000</v>
      </c>
      <c r="K1240" s="9">
        <f t="shared" si="701"/>
        <v>0</v>
      </c>
    </row>
    <row r="1241" spans="1:12" ht="30.75" thickBot="1" x14ac:dyDescent="0.3">
      <c r="B1241" s="1" t="str">
        <f t="shared" si="702"/>
        <v>a</v>
      </c>
      <c r="C1241" s="8" t="s">
        <v>103</v>
      </c>
      <c r="D1241" s="7" t="s">
        <v>10</v>
      </c>
      <c r="E1241" s="6">
        <v>9269867.9199999999</v>
      </c>
      <c r="F1241" s="6">
        <v>27021000</v>
      </c>
      <c r="G1241" s="6">
        <v>17935820</v>
      </c>
      <c r="H1241" s="6">
        <v>0</v>
      </c>
      <c r="I1241" s="6">
        <v>16366000</v>
      </c>
      <c r="J1241" s="6">
        <v>16366000</v>
      </c>
      <c r="K1241" s="6">
        <f t="shared" si="701"/>
        <v>0</v>
      </c>
    </row>
    <row r="1242" spans="1:12" ht="15.75" hidden="1" thickBot="1" x14ac:dyDescent="0.3">
      <c r="B1242" s="1" t="str">
        <f t="shared" si="702"/>
        <v>b</v>
      </c>
      <c r="C1242" s="8" t="s">
        <v>103</v>
      </c>
      <c r="D1242" s="7" t="s">
        <v>9</v>
      </c>
      <c r="E1242" s="6">
        <v>0</v>
      </c>
      <c r="F1242" s="6">
        <v>0</v>
      </c>
      <c r="G1242" s="6">
        <v>0</v>
      </c>
      <c r="H1242" s="6">
        <v>0</v>
      </c>
      <c r="I1242" s="6">
        <v>0</v>
      </c>
      <c r="J1242" s="6">
        <v>0</v>
      </c>
      <c r="K1242" s="6">
        <f t="shared" si="701"/>
        <v>0</v>
      </c>
      <c r="L1242" s="38"/>
    </row>
    <row r="1243" spans="1:12" ht="15.75" hidden="1" thickBot="1" x14ac:dyDescent="0.3">
      <c r="B1243" s="1" t="str">
        <f t="shared" si="702"/>
        <v>b</v>
      </c>
      <c r="C1243" s="5" t="s">
        <v>103</v>
      </c>
      <c r="D1243" s="4" t="s">
        <v>8</v>
      </c>
      <c r="E1243" s="3">
        <v>0</v>
      </c>
      <c r="F1243" s="3">
        <v>0</v>
      </c>
      <c r="G1243" s="3">
        <v>0</v>
      </c>
      <c r="H1243" s="3">
        <v>0</v>
      </c>
      <c r="I1243" s="3">
        <v>0</v>
      </c>
      <c r="J1243" s="3">
        <v>0</v>
      </c>
      <c r="K1243" s="3">
        <f t="shared" si="701"/>
        <v>0</v>
      </c>
      <c r="L1243" s="38"/>
    </row>
    <row r="1244" spans="1:12" ht="46.5" thickTop="1" thickBot="1" x14ac:dyDescent="0.3">
      <c r="A1244" s="1" t="s">
        <v>200</v>
      </c>
      <c r="B1244" s="1" t="str">
        <f t="shared" si="702"/>
        <v>a</v>
      </c>
      <c r="C1244" s="35" t="s">
        <v>7</v>
      </c>
      <c r="D1244" s="37" t="s">
        <v>6</v>
      </c>
      <c r="E1244" s="36">
        <f>E1258+E1272+E1286+E1300</f>
        <v>721517.3</v>
      </c>
      <c r="F1244" s="36">
        <f>F1258+F1272+F1286+F1300</f>
        <v>4025000</v>
      </c>
      <c r="G1244" s="36">
        <f t="shared" ref="G1244:J1244" si="714">G1258+G1272+G1286+G1300</f>
        <v>4025000</v>
      </c>
      <c r="H1244" s="36">
        <f t="shared" si="714"/>
        <v>0</v>
      </c>
      <c r="I1244" s="36">
        <f t="shared" si="714"/>
        <v>4050000</v>
      </c>
      <c r="J1244" s="36">
        <f t="shared" si="714"/>
        <v>4500000</v>
      </c>
      <c r="K1244" s="42">
        <f t="shared" si="701"/>
        <v>450000</v>
      </c>
      <c r="L1244" s="49">
        <f>I9-I1244</f>
        <v>0</v>
      </c>
    </row>
    <row r="1245" spans="1:12" ht="30.75" hidden="1" thickTop="1" x14ac:dyDescent="0.25">
      <c r="B1245" s="1" t="str">
        <f t="shared" si="702"/>
        <v>b</v>
      </c>
      <c r="C1245" s="28"/>
      <c r="D1245" s="29" t="s">
        <v>20</v>
      </c>
      <c r="E1245" s="32">
        <f t="shared" ref="E1245:F1257" si="715">E1259+E1273+E1287+E1301</f>
        <v>0</v>
      </c>
      <c r="F1245" s="32">
        <f t="shared" si="715"/>
        <v>0</v>
      </c>
      <c r="G1245" s="32">
        <f t="shared" ref="G1245:J1245" si="716">G1259+G1273+G1287+G1301</f>
        <v>0</v>
      </c>
      <c r="H1245" s="32">
        <f t="shared" si="716"/>
        <v>0</v>
      </c>
      <c r="I1245" s="32">
        <f t="shared" si="716"/>
        <v>0</v>
      </c>
      <c r="J1245" s="32">
        <f t="shared" si="716"/>
        <v>0</v>
      </c>
      <c r="K1245" s="31">
        <f t="shared" si="701"/>
        <v>0</v>
      </c>
      <c r="L1245" s="38"/>
    </row>
    <row r="1246" spans="1:12" ht="30.75" thickTop="1" x14ac:dyDescent="0.25">
      <c r="B1246" s="1" t="str">
        <f t="shared" si="702"/>
        <v>a</v>
      </c>
      <c r="C1246" s="28"/>
      <c r="D1246" s="29" t="s">
        <v>19</v>
      </c>
      <c r="E1246" s="32">
        <f t="shared" si="715"/>
        <v>28</v>
      </c>
      <c r="F1246" s="32">
        <f t="shared" si="715"/>
        <v>53</v>
      </c>
      <c r="G1246" s="32">
        <f t="shared" ref="G1246:J1246" si="717">G1260+G1274+G1288+G1302</f>
        <v>46</v>
      </c>
      <c r="H1246" s="32">
        <f t="shared" si="717"/>
        <v>0</v>
      </c>
      <c r="I1246" s="32">
        <f t="shared" si="717"/>
        <v>46</v>
      </c>
      <c r="J1246" s="32">
        <f t="shared" si="717"/>
        <v>46</v>
      </c>
      <c r="K1246" s="31">
        <f t="shared" si="701"/>
        <v>0</v>
      </c>
    </row>
    <row r="1247" spans="1:12" x14ac:dyDescent="0.25">
      <c r="B1247" s="1" t="str">
        <f t="shared" si="702"/>
        <v>a</v>
      </c>
      <c r="C1247" s="8" t="s">
        <v>103</v>
      </c>
      <c r="D1247" s="7" t="s">
        <v>18</v>
      </c>
      <c r="E1247" s="6">
        <f t="shared" si="715"/>
        <v>719917.3</v>
      </c>
      <c r="F1247" s="6">
        <f t="shared" si="715"/>
        <v>4025000</v>
      </c>
      <c r="G1247" s="6">
        <f t="shared" ref="G1247:J1247" si="718">G1261+G1275+G1289+G1303</f>
        <v>3728000</v>
      </c>
      <c r="H1247" s="6">
        <f t="shared" si="718"/>
        <v>0</v>
      </c>
      <c r="I1247" s="6">
        <f t="shared" si="718"/>
        <v>4050000</v>
      </c>
      <c r="J1247" s="6">
        <f t="shared" si="718"/>
        <v>4500000</v>
      </c>
      <c r="K1247" s="6">
        <f t="shared" si="701"/>
        <v>450000</v>
      </c>
    </row>
    <row r="1248" spans="1:12" hidden="1" x14ac:dyDescent="0.25">
      <c r="B1248" s="1" t="str">
        <f t="shared" si="702"/>
        <v>b</v>
      </c>
      <c r="C1248" s="11" t="s">
        <v>103</v>
      </c>
      <c r="D1248" s="10" t="s">
        <v>17</v>
      </c>
      <c r="E1248" s="9">
        <f t="shared" si="715"/>
        <v>0</v>
      </c>
      <c r="F1248" s="9">
        <f t="shared" si="715"/>
        <v>0</v>
      </c>
      <c r="G1248" s="9">
        <f t="shared" ref="G1248:J1248" si="719">G1262+G1276+G1290+G1304</f>
        <v>0</v>
      </c>
      <c r="H1248" s="9">
        <f t="shared" si="719"/>
        <v>0</v>
      </c>
      <c r="I1248" s="9">
        <f t="shared" si="719"/>
        <v>0</v>
      </c>
      <c r="J1248" s="9">
        <f t="shared" si="719"/>
        <v>0</v>
      </c>
      <c r="K1248" s="9">
        <f t="shared" si="701"/>
        <v>0</v>
      </c>
      <c r="L1248" s="38"/>
    </row>
    <row r="1249" spans="2:12" x14ac:dyDescent="0.25">
      <c r="B1249" s="1" t="str">
        <f t="shared" si="702"/>
        <v>a</v>
      </c>
      <c r="C1249" s="11" t="s">
        <v>103</v>
      </c>
      <c r="D1249" s="10" t="s">
        <v>16</v>
      </c>
      <c r="E1249" s="9">
        <f t="shared" si="715"/>
        <v>719317.3</v>
      </c>
      <c r="F1249" s="9">
        <f t="shared" si="715"/>
        <v>4025000</v>
      </c>
      <c r="G1249" s="9">
        <f t="shared" ref="G1249:J1249" si="720">G1263+G1277+G1291+G1305</f>
        <v>3628000</v>
      </c>
      <c r="H1249" s="9">
        <f t="shared" si="720"/>
        <v>0</v>
      </c>
      <c r="I1249" s="9">
        <f t="shared" si="720"/>
        <v>4050000</v>
      </c>
      <c r="J1249" s="9">
        <f t="shared" si="720"/>
        <v>4500000</v>
      </c>
      <c r="K1249" s="9">
        <f t="shared" si="701"/>
        <v>450000</v>
      </c>
    </row>
    <row r="1250" spans="2:12" hidden="1" x14ac:dyDescent="0.25">
      <c r="B1250" s="1" t="str">
        <f t="shared" si="702"/>
        <v>b</v>
      </c>
      <c r="C1250" s="11" t="s">
        <v>103</v>
      </c>
      <c r="D1250" s="10" t="s">
        <v>15</v>
      </c>
      <c r="E1250" s="9">
        <f t="shared" si="715"/>
        <v>0</v>
      </c>
      <c r="F1250" s="9">
        <f t="shared" si="715"/>
        <v>0</v>
      </c>
      <c r="G1250" s="9">
        <f t="shared" ref="G1250:J1250" si="721">G1264+G1278+G1292+G1306</f>
        <v>0</v>
      </c>
      <c r="H1250" s="9">
        <f t="shared" si="721"/>
        <v>0</v>
      </c>
      <c r="I1250" s="9">
        <f t="shared" si="721"/>
        <v>0</v>
      </c>
      <c r="J1250" s="9">
        <f t="shared" si="721"/>
        <v>0</v>
      </c>
      <c r="K1250" s="9">
        <f t="shared" si="701"/>
        <v>0</v>
      </c>
      <c r="L1250" s="38"/>
    </row>
    <row r="1251" spans="2:12" hidden="1" x14ac:dyDescent="0.25">
      <c r="B1251" s="1" t="str">
        <f t="shared" ref="B1251:B1313" si="722">IF(OR(E1251&lt;&gt;0,F1251&lt;&gt;0,G1251&lt;&gt;0,H1251&lt;&gt;0,I1251&lt;&gt;0,J1251&lt;&gt;0,K1251&lt;&gt;0),"a","b")</f>
        <v>b</v>
      </c>
      <c r="C1251" s="11" t="s">
        <v>103</v>
      </c>
      <c r="D1251" s="10" t="s">
        <v>14</v>
      </c>
      <c r="E1251" s="9">
        <f t="shared" si="715"/>
        <v>0</v>
      </c>
      <c r="F1251" s="9">
        <f t="shared" si="715"/>
        <v>0</v>
      </c>
      <c r="G1251" s="9">
        <f t="shared" ref="G1251:J1251" si="723">G1265+G1279+G1293+G1307</f>
        <v>0</v>
      </c>
      <c r="H1251" s="9">
        <f t="shared" si="723"/>
        <v>0</v>
      </c>
      <c r="I1251" s="9">
        <f t="shared" si="723"/>
        <v>0</v>
      </c>
      <c r="J1251" s="9">
        <f t="shared" si="723"/>
        <v>0</v>
      </c>
      <c r="K1251" s="9">
        <f t="shared" si="701"/>
        <v>0</v>
      </c>
      <c r="L1251" s="38"/>
    </row>
    <row r="1252" spans="2:12" hidden="1" x14ac:dyDescent="0.25">
      <c r="B1252" s="1" t="str">
        <f t="shared" si="722"/>
        <v>b</v>
      </c>
      <c r="C1252" s="11" t="s">
        <v>103</v>
      </c>
      <c r="D1252" s="10" t="s">
        <v>13</v>
      </c>
      <c r="E1252" s="9">
        <f t="shared" si="715"/>
        <v>0</v>
      </c>
      <c r="F1252" s="9">
        <f t="shared" si="715"/>
        <v>0</v>
      </c>
      <c r="G1252" s="9">
        <f t="shared" ref="G1252:J1252" si="724">G1266+G1280+G1294+G1308</f>
        <v>0</v>
      </c>
      <c r="H1252" s="9">
        <f t="shared" si="724"/>
        <v>0</v>
      </c>
      <c r="I1252" s="9">
        <f t="shared" si="724"/>
        <v>0</v>
      </c>
      <c r="J1252" s="9">
        <f t="shared" si="724"/>
        <v>0</v>
      </c>
      <c r="K1252" s="9">
        <f t="shared" si="701"/>
        <v>0</v>
      </c>
      <c r="L1252" s="38"/>
    </row>
    <row r="1253" spans="2:12" hidden="1" x14ac:dyDescent="0.25">
      <c r="B1253" s="1" t="str">
        <f t="shared" si="722"/>
        <v>b</v>
      </c>
      <c r="C1253" s="11" t="s">
        <v>103</v>
      </c>
      <c r="D1253" s="10" t="s">
        <v>12</v>
      </c>
      <c r="E1253" s="9">
        <f t="shared" si="715"/>
        <v>0</v>
      </c>
      <c r="F1253" s="9">
        <f t="shared" si="715"/>
        <v>0</v>
      </c>
      <c r="G1253" s="9">
        <f t="shared" ref="G1253:J1253" si="725">G1267+G1281+G1295+G1309</f>
        <v>0</v>
      </c>
      <c r="H1253" s="9">
        <f t="shared" si="725"/>
        <v>0</v>
      </c>
      <c r="I1253" s="9">
        <f t="shared" si="725"/>
        <v>0</v>
      </c>
      <c r="J1253" s="9">
        <f t="shared" si="725"/>
        <v>0</v>
      </c>
      <c r="K1253" s="9">
        <f t="shared" si="701"/>
        <v>0</v>
      </c>
      <c r="L1253" s="38"/>
    </row>
    <row r="1254" spans="2:12" x14ac:dyDescent="0.25">
      <c r="B1254" s="1" t="str">
        <f t="shared" si="722"/>
        <v>a</v>
      </c>
      <c r="C1254" s="11" t="s">
        <v>103</v>
      </c>
      <c r="D1254" s="10" t="s">
        <v>11</v>
      </c>
      <c r="E1254" s="9">
        <f t="shared" si="715"/>
        <v>600</v>
      </c>
      <c r="F1254" s="9">
        <f t="shared" si="715"/>
        <v>0</v>
      </c>
      <c r="G1254" s="9">
        <f t="shared" ref="G1254:J1254" si="726">G1268+G1282+G1296+G1310</f>
        <v>100000</v>
      </c>
      <c r="H1254" s="9">
        <f t="shared" si="726"/>
        <v>0</v>
      </c>
      <c r="I1254" s="9">
        <f t="shared" si="726"/>
        <v>0</v>
      </c>
      <c r="J1254" s="9">
        <f t="shared" si="726"/>
        <v>0</v>
      </c>
      <c r="K1254" s="9">
        <f t="shared" si="701"/>
        <v>0</v>
      </c>
    </row>
    <row r="1255" spans="2:12" ht="30.75" thickBot="1" x14ac:dyDescent="0.3">
      <c r="B1255" s="1" t="str">
        <f t="shared" si="722"/>
        <v>a</v>
      </c>
      <c r="C1255" s="8" t="s">
        <v>103</v>
      </c>
      <c r="D1255" s="7" t="s">
        <v>10</v>
      </c>
      <c r="E1255" s="6">
        <f t="shared" si="715"/>
        <v>1600</v>
      </c>
      <c r="F1255" s="6">
        <f t="shared" si="715"/>
        <v>0</v>
      </c>
      <c r="G1255" s="6">
        <f t="shared" ref="G1255:J1255" si="727">G1269+G1283+G1297+G1311</f>
        <v>297000</v>
      </c>
      <c r="H1255" s="6">
        <f t="shared" si="727"/>
        <v>0</v>
      </c>
      <c r="I1255" s="6">
        <f t="shared" si="727"/>
        <v>0</v>
      </c>
      <c r="J1255" s="6">
        <f t="shared" si="727"/>
        <v>0</v>
      </c>
      <c r="K1255" s="6">
        <f t="shared" si="701"/>
        <v>0</v>
      </c>
    </row>
    <row r="1256" spans="2:12" ht="15.75" hidden="1" thickBot="1" x14ac:dyDescent="0.3">
      <c r="B1256" s="1" t="str">
        <f t="shared" si="722"/>
        <v>b</v>
      </c>
      <c r="C1256" s="8" t="s">
        <v>103</v>
      </c>
      <c r="D1256" s="7" t="s">
        <v>9</v>
      </c>
      <c r="E1256" s="6">
        <f t="shared" si="715"/>
        <v>0</v>
      </c>
      <c r="F1256" s="6">
        <f t="shared" si="715"/>
        <v>0</v>
      </c>
      <c r="G1256" s="6">
        <f t="shared" ref="G1256:J1256" si="728">G1270+G1284+G1298+G1312</f>
        <v>0</v>
      </c>
      <c r="H1256" s="6">
        <f t="shared" si="728"/>
        <v>0</v>
      </c>
      <c r="I1256" s="6">
        <f t="shared" si="728"/>
        <v>0</v>
      </c>
      <c r="J1256" s="6">
        <f t="shared" si="728"/>
        <v>0</v>
      </c>
      <c r="K1256" s="6">
        <f t="shared" si="701"/>
        <v>0</v>
      </c>
      <c r="L1256" s="38"/>
    </row>
    <row r="1257" spans="2:12" ht="15.75" hidden="1" thickBot="1" x14ac:dyDescent="0.3">
      <c r="B1257" s="1" t="str">
        <f t="shared" si="722"/>
        <v>b</v>
      </c>
      <c r="C1257" s="25" t="s">
        <v>103</v>
      </c>
      <c r="D1257" s="26" t="s">
        <v>8</v>
      </c>
      <c r="E1257" s="3">
        <f t="shared" si="715"/>
        <v>0</v>
      </c>
      <c r="F1257" s="3">
        <f t="shared" si="715"/>
        <v>0</v>
      </c>
      <c r="G1257" s="3">
        <f t="shared" ref="G1257:J1257" si="729">G1271+G1285+G1299+G1313</f>
        <v>0</v>
      </c>
      <c r="H1257" s="3">
        <f t="shared" si="729"/>
        <v>0</v>
      </c>
      <c r="I1257" s="3">
        <f t="shared" si="729"/>
        <v>0</v>
      </c>
      <c r="J1257" s="3">
        <f t="shared" si="729"/>
        <v>0</v>
      </c>
      <c r="K1257" s="3">
        <f t="shared" si="701"/>
        <v>0</v>
      </c>
      <c r="L1257" s="38"/>
    </row>
    <row r="1258" spans="2:12" ht="91.5" thickTop="1" thickBot="1" x14ac:dyDescent="0.3">
      <c r="B1258" s="1" t="str">
        <f t="shared" si="722"/>
        <v>a</v>
      </c>
      <c r="C1258" s="14" t="s">
        <v>5</v>
      </c>
      <c r="D1258" s="2" t="s">
        <v>194</v>
      </c>
      <c r="E1258" s="16">
        <f t="shared" ref="E1258:F1300" si="730">E1261+E1269+E1270+E1271</f>
        <v>401445.46</v>
      </c>
      <c r="F1258" s="16">
        <f t="shared" si="730"/>
        <v>785000</v>
      </c>
      <c r="G1258" s="16">
        <f t="shared" ref="G1258:J1258" si="731">G1261+G1269+G1270+G1271</f>
        <v>785000</v>
      </c>
      <c r="H1258" s="16">
        <f t="shared" si="731"/>
        <v>0</v>
      </c>
      <c r="I1258" s="16">
        <f t="shared" si="731"/>
        <v>785000</v>
      </c>
      <c r="J1258" s="16">
        <f t="shared" si="731"/>
        <v>960000</v>
      </c>
      <c r="K1258" s="42">
        <f t="shared" si="701"/>
        <v>175000</v>
      </c>
      <c r="L1258" s="1" t="s">
        <v>251</v>
      </c>
    </row>
    <row r="1259" spans="2:12" ht="30.75" hidden="1" thickTop="1" x14ac:dyDescent="0.25">
      <c r="B1259" s="1" t="str">
        <f t="shared" si="722"/>
        <v>b</v>
      </c>
      <c r="C1259" s="28"/>
      <c r="D1259" s="29" t="s">
        <v>20</v>
      </c>
      <c r="E1259" s="32"/>
      <c r="F1259" s="32"/>
      <c r="G1259" s="32"/>
      <c r="H1259" s="32"/>
      <c r="I1259" s="32"/>
      <c r="J1259" s="32"/>
      <c r="K1259" s="31">
        <f t="shared" si="701"/>
        <v>0</v>
      </c>
      <c r="L1259" s="38"/>
    </row>
    <row r="1260" spans="2:12" ht="15.75" hidden="1" thickTop="1" x14ac:dyDescent="0.25">
      <c r="B1260" s="1" t="str">
        <f t="shared" si="722"/>
        <v>b</v>
      </c>
      <c r="C1260" s="28"/>
      <c r="D1260" s="29" t="s">
        <v>19</v>
      </c>
      <c r="E1260" s="32"/>
      <c r="F1260" s="32"/>
      <c r="G1260" s="32"/>
      <c r="H1260" s="32"/>
      <c r="I1260" s="32"/>
      <c r="J1260" s="32"/>
      <c r="K1260" s="31">
        <f t="shared" si="701"/>
        <v>0</v>
      </c>
      <c r="L1260" s="38"/>
    </row>
    <row r="1261" spans="2:12" ht="15.75" thickTop="1" x14ac:dyDescent="0.25">
      <c r="B1261" s="1" t="str">
        <f t="shared" si="722"/>
        <v>a</v>
      </c>
      <c r="C1261" s="8" t="s">
        <v>103</v>
      </c>
      <c r="D1261" s="7" t="s">
        <v>18</v>
      </c>
      <c r="E1261" s="6">
        <f t="shared" ref="E1261:F1303" si="732">SUM(E1262:E1268)</f>
        <v>401445.46</v>
      </c>
      <c r="F1261" s="6">
        <f t="shared" si="732"/>
        <v>785000</v>
      </c>
      <c r="G1261" s="6">
        <f t="shared" ref="G1261" si="733">SUM(G1262:G1268)</f>
        <v>488000</v>
      </c>
      <c r="H1261" s="6">
        <f t="shared" ref="H1261" si="734">SUM(H1262:H1268)</f>
        <v>0</v>
      </c>
      <c r="I1261" s="6">
        <f t="shared" ref="I1261" si="735">SUM(I1262:I1268)</f>
        <v>785000</v>
      </c>
      <c r="J1261" s="6">
        <f t="shared" ref="J1261" si="736">SUM(J1262:J1268)</f>
        <v>960000</v>
      </c>
      <c r="K1261" s="6">
        <f t="shared" si="701"/>
        <v>175000</v>
      </c>
    </row>
    <row r="1262" spans="2:12" hidden="1" x14ac:dyDescent="0.25">
      <c r="B1262" s="1" t="str">
        <f t="shared" si="722"/>
        <v>b</v>
      </c>
      <c r="C1262" s="11" t="s">
        <v>103</v>
      </c>
      <c r="D1262" s="10" t="s">
        <v>17</v>
      </c>
      <c r="E1262" s="9">
        <v>0</v>
      </c>
      <c r="F1262" s="9">
        <v>0</v>
      </c>
      <c r="G1262" s="9">
        <v>0</v>
      </c>
      <c r="H1262" s="9"/>
      <c r="I1262" s="9"/>
      <c r="J1262" s="9"/>
      <c r="K1262" s="9">
        <f t="shared" si="701"/>
        <v>0</v>
      </c>
      <c r="L1262" s="38"/>
    </row>
    <row r="1263" spans="2:12" x14ac:dyDescent="0.25">
      <c r="B1263" s="1" t="str">
        <f t="shared" si="722"/>
        <v>a</v>
      </c>
      <c r="C1263" s="11" t="s">
        <v>103</v>
      </c>
      <c r="D1263" s="10" t="s">
        <v>16</v>
      </c>
      <c r="E1263" s="9">
        <v>401445.46</v>
      </c>
      <c r="F1263" s="9">
        <v>785000</v>
      </c>
      <c r="G1263" s="9">
        <v>488000</v>
      </c>
      <c r="H1263" s="9"/>
      <c r="I1263" s="9">
        <v>785000</v>
      </c>
      <c r="J1263" s="9">
        <v>960000</v>
      </c>
      <c r="K1263" s="9">
        <f t="shared" si="701"/>
        <v>175000</v>
      </c>
    </row>
    <row r="1264" spans="2:12" hidden="1" x14ac:dyDescent="0.25">
      <c r="B1264" s="1" t="str">
        <f t="shared" si="722"/>
        <v>b</v>
      </c>
      <c r="C1264" s="11" t="s">
        <v>103</v>
      </c>
      <c r="D1264" s="10" t="s">
        <v>15</v>
      </c>
      <c r="E1264" s="9">
        <v>0</v>
      </c>
      <c r="F1264" s="9">
        <v>0</v>
      </c>
      <c r="G1264" s="9">
        <v>0</v>
      </c>
      <c r="H1264" s="9"/>
      <c r="I1264" s="9"/>
      <c r="J1264" s="9"/>
      <c r="K1264" s="9">
        <f t="shared" si="701"/>
        <v>0</v>
      </c>
      <c r="L1264" s="38"/>
    </row>
    <row r="1265" spans="2:12" hidden="1" x14ac:dyDescent="0.25">
      <c r="B1265" s="1" t="str">
        <f t="shared" si="722"/>
        <v>b</v>
      </c>
      <c r="C1265" s="11" t="s">
        <v>103</v>
      </c>
      <c r="D1265" s="10" t="s">
        <v>14</v>
      </c>
      <c r="E1265" s="9">
        <v>0</v>
      </c>
      <c r="F1265" s="9">
        <v>0</v>
      </c>
      <c r="G1265" s="9">
        <v>0</v>
      </c>
      <c r="H1265" s="9"/>
      <c r="I1265" s="9"/>
      <c r="J1265" s="9"/>
      <c r="K1265" s="9">
        <f t="shared" si="701"/>
        <v>0</v>
      </c>
      <c r="L1265" s="38"/>
    </row>
    <row r="1266" spans="2:12" hidden="1" x14ac:dyDescent="0.25">
      <c r="B1266" s="1" t="str">
        <f t="shared" si="722"/>
        <v>b</v>
      </c>
      <c r="C1266" s="11" t="s">
        <v>103</v>
      </c>
      <c r="D1266" s="10" t="s">
        <v>13</v>
      </c>
      <c r="E1266" s="9">
        <v>0</v>
      </c>
      <c r="F1266" s="9">
        <v>0</v>
      </c>
      <c r="G1266" s="9">
        <v>0</v>
      </c>
      <c r="H1266" s="9"/>
      <c r="I1266" s="9"/>
      <c r="J1266" s="9"/>
      <c r="K1266" s="9">
        <f t="shared" si="701"/>
        <v>0</v>
      </c>
      <c r="L1266" s="38"/>
    </row>
    <row r="1267" spans="2:12" hidden="1" x14ac:dyDescent="0.25">
      <c r="B1267" s="1" t="str">
        <f t="shared" si="722"/>
        <v>b</v>
      </c>
      <c r="C1267" s="11" t="s">
        <v>103</v>
      </c>
      <c r="D1267" s="10" t="s">
        <v>12</v>
      </c>
      <c r="E1267" s="9">
        <v>0</v>
      </c>
      <c r="F1267" s="9">
        <v>0</v>
      </c>
      <c r="G1267" s="9">
        <v>0</v>
      </c>
      <c r="H1267" s="9"/>
      <c r="I1267" s="9"/>
      <c r="J1267" s="9"/>
      <c r="K1267" s="9">
        <f t="shared" si="701"/>
        <v>0</v>
      </c>
      <c r="L1267" s="38"/>
    </row>
    <row r="1268" spans="2:12" hidden="1" x14ac:dyDescent="0.25">
      <c r="B1268" s="1" t="str">
        <f t="shared" si="722"/>
        <v>b</v>
      </c>
      <c r="C1268" s="11" t="s">
        <v>103</v>
      </c>
      <c r="D1268" s="10" t="s">
        <v>11</v>
      </c>
      <c r="E1268" s="9">
        <v>0</v>
      </c>
      <c r="F1268" s="9">
        <v>0</v>
      </c>
      <c r="G1268" s="9">
        <v>0</v>
      </c>
      <c r="H1268" s="9"/>
      <c r="I1268" s="9"/>
      <c r="J1268" s="9"/>
      <c r="K1268" s="9">
        <f t="shared" si="701"/>
        <v>0</v>
      </c>
      <c r="L1268" s="38"/>
    </row>
    <row r="1269" spans="2:12" ht="30.75" thickBot="1" x14ac:dyDescent="0.3">
      <c r="B1269" s="1" t="str">
        <f t="shared" si="722"/>
        <v>a</v>
      </c>
      <c r="C1269" s="8" t="s">
        <v>103</v>
      </c>
      <c r="D1269" s="7" t="s">
        <v>10</v>
      </c>
      <c r="E1269" s="6">
        <v>0</v>
      </c>
      <c r="F1269" s="6">
        <v>0</v>
      </c>
      <c r="G1269" s="6">
        <v>297000</v>
      </c>
      <c r="H1269" s="6">
        <v>0</v>
      </c>
      <c r="I1269" s="6">
        <v>0</v>
      </c>
      <c r="J1269" s="6">
        <v>0</v>
      </c>
      <c r="K1269" s="6">
        <f t="shared" si="701"/>
        <v>0</v>
      </c>
    </row>
    <row r="1270" spans="2:12" ht="15.75" hidden="1" thickBot="1" x14ac:dyDescent="0.3">
      <c r="B1270" s="1" t="str">
        <f t="shared" si="722"/>
        <v>b</v>
      </c>
      <c r="C1270" s="8" t="s">
        <v>103</v>
      </c>
      <c r="D1270" s="7" t="s">
        <v>9</v>
      </c>
      <c r="E1270" s="6">
        <v>0</v>
      </c>
      <c r="F1270" s="6">
        <v>0</v>
      </c>
      <c r="G1270" s="6">
        <v>0</v>
      </c>
      <c r="H1270" s="6">
        <v>0</v>
      </c>
      <c r="I1270" s="6">
        <v>0</v>
      </c>
      <c r="J1270" s="6">
        <v>0</v>
      </c>
      <c r="K1270" s="6">
        <f t="shared" si="701"/>
        <v>0</v>
      </c>
      <c r="L1270" s="38"/>
    </row>
    <row r="1271" spans="2:12" ht="15.75" hidden="1" thickBot="1" x14ac:dyDescent="0.3">
      <c r="B1271" s="1" t="str">
        <f t="shared" si="722"/>
        <v>b</v>
      </c>
      <c r="C1271" s="25" t="s">
        <v>103</v>
      </c>
      <c r="D1271" s="26" t="s">
        <v>8</v>
      </c>
      <c r="E1271" s="3">
        <v>0</v>
      </c>
      <c r="F1271" s="3">
        <v>0</v>
      </c>
      <c r="G1271" s="3">
        <v>0</v>
      </c>
      <c r="H1271" s="3">
        <v>0</v>
      </c>
      <c r="I1271" s="3">
        <v>0</v>
      </c>
      <c r="J1271" s="3">
        <v>0</v>
      </c>
      <c r="K1271" s="3">
        <f t="shared" si="701"/>
        <v>0</v>
      </c>
      <c r="L1271" s="38"/>
    </row>
    <row r="1272" spans="2:12" ht="91.5" thickTop="1" thickBot="1" x14ac:dyDescent="0.3">
      <c r="B1272" s="1" t="str">
        <f t="shared" si="722"/>
        <v>a</v>
      </c>
      <c r="C1272" s="14" t="s">
        <v>4</v>
      </c>
      <c r="D1272" s="2" t="s">
        <v>195</v>
      </c>
      <c r="E1272" s="16">
        <f t="shared" si="730"/>
        <v>87380.46</v>
      </c>
      <c r="F1272" s="16">
        <f t="shared" si="730"/>
        <v>676000</v>
      </c>
      <c r="G1272" s="16">
        <f t="shared" ref="G1272:J1272" si="737">G1275+G1283+G1284+G1285</f>
        <v>676000</v>
      </c>
      <c r="H1272" s="16">
        <f t="shared" si="737"/>
        <v>0</v>
      </c>
      <c r="I1272" s="16">
        <f t="shared" si="737"/>
        <v>676000</v>
      </c>
      <c r="J1272" s="16">
        <f t="shared" si="737"/>
        <v>700000</v>
      </c>
      <c r="K1272" s="42">
        <f t="shared" si="701"/>
        <v>24000</v>
      </c>
      <c r="L1272" s="56" t="s">
        <v>252</v>
      </c>
    </row>
    <row r="1273" spans="2:12" ht="30.75" hidden="1" thickTop="1" x14ac:dyDescent="0.25">
      <c r="B1273" s="1" t="str">
        <f t="shared" ref="B1273:B1274" si="738">IF(OR(E1273&lt;&gt;0,F1273&lt;&gt;0,G1273&lt;&gt;0,H1273&lt;&gt;0,I1273&lt;&gt;0,J1273&lt;&gt;0,K1273&lt;&gt;0),"a","b")</f>
        <v>b</v>
      </c>
      <c r="C1273" s="28"/>
      <c r="D1273" s="29" t="s">
        <v>20</v>
      </c>
      <c r="E1273" s="31"/>
      <c r="F1273" s="31"/>
      <c r="G1273" s="31"/>
      <c r="H1273" s="31"/>
      <c r="I1273" s="31"/>
      <c r="J1273" s="31"/>
      <c r="K1273" s="31"/>
      <c r="L1273" s="38"/>
    </row>
    <row r="1274" spans="2:12" ht="30.75" thickTop="1" x14ac:dyDescent="0.25">
      <c r="B1274" s="1" t="str">
        <f t="shared" si="738"/>
        <v>a</v>
      </c>
      <c r="C1274" s="28"/>
      <c r="D1274" s="29" t="s">
        <v>19</v>
      </c>
      <c r="E1274" s="31">
        <v>28</v>
      </c>
      <c r="F1274" s="31">
        <v>28</v>
      </c>
      <c r="G1274" s="31">
        <v>21</v>
      </c>
      <c r="H1274" s="31"/>
      <c r="I1274" s="31">
        <v>21</v>
      </c>
      <c r="J1274" s="31">
        <v>21</v>
      </c>
      <c r="K1274" s="31">
        <f t="shared" ref="K1274" si="739">J1274-I1274</f>
        <v>0</v>
      </c>
    </row>
    <row r="1275" spans="2:12" x14ac:dyDescent="0.25">
      <c r="B1275" s="1" t="str">
        <f t="shared" si="722"/>
        <v>a</v>
      </c>
      <c r="C1275" s="8" t="s">
        <v>103</v>
      </c>
      <c r="D1275" s="7" t="s">
        <v>18</v>
      </c>
      <c r="E1275" s="6">
        <f t="shared" si="732"/>
        <v>85780.46</v>
      </c>
      <c r="F1275" s="6">
        <f t="shared" si="732"/>
        <v>676000</v>
      </c>
      <c r="G1275" s="6">
        <f t="shared" ref="G1275" si="740">SUM(G1276:G1282)</f>
        <v>676000</v>
      </c>
      <c r="H1275" s="6">
        <f t="shared" ref="H1275" si="741">SUM(H1276:H1282)</f>
        <v>0</v>
      </c>
      <c r="I1275" s="6">
        <f t="shared" ref="I1275" si="742">SUM(I1276:I1282)</f>
        <v>676000</v>
      </c>
      <c r="J1275" s="6">
        <f t="shared" ref="J1275" si="743">SUM(J1276:J1282)</f>
        <v>700000</v>
      </c>
      <c r="K1275" s="6">
        <f t="shared" ref="K1275:K1313" si="744">J1275-I1275</f>
        <v>24000</v>
      </c>
    </row>
    <row r="1276" spans="2:12" hidden="1" x14ac:dyDescent="0.25">
      <c r="B1276" s="1" t="str">
        <f t="shared" si="722"/>
        <v>b</v>
      </c>
      <c r="C1276" s="11" t="s">
        <v>103</v>
      </c>
      <c r="D1276" s="10" t="s">
        <v>17</v>
      </c>
      <c r="E1276" s="9">
        <v>0</v>
      </c>
      <c r="F1276" s="9">
        <v>0</v>
      </c>
      <c r="G1276" s="9">
        <v>0</v>
      </c>
      <c r="H1276" s="9"/>
      <c r="I1276" s="9">
        <v>0</v>
      </c>
      <c r="J1276" s="9"/>
      <c r="K1276" s="9">
        <f t="shared" si="744"/>
        <v>0</v>
      </c>
      <c r="L1276" s="38"/>
    </row>
    <row r="1277" spans="2:12" x14ac:dyDescent="0.25">
      <c r="B1277" s="1" t="str">
        <f t="shared" si="722"/>
        <v>a</v>
      </c>
      <c r="C1277" s="11" t="s">
        <v>103</v>
      </c>
      <c r="D1277" s="10" t="s">
        <v>16</v>
      </c>
      <c r="E1277" s="9">
        <v>85780.46</v>
      </c>
      <c r="F1277" s="9">
        <v>676000</v>
      </c>
      <c r="G1277" s="9">
        <v>676000</v>
      </c>
      <c r="H1277" s="9"/>
      <c r="I1277" s="9">
        <v>676000</v>
      </c>
      <c r="J1277" s="9">
        <v>700000</v>
      </c>
      <c r="K1277" s="9">
        <f t="shared" si="744"/>
        <v>24000</v>
      </c>
    </row>
    <row r="1278" spans="2:12" hidden="1" x14ac:dyDescent="0.25">
      <c r="B1278" s="1" t="str">
        <f t="shared" si="722"/>
        <v>b</v>
      </c>
      <c r="C1278" s="11" t="s">
        <v>103</v>
      </c>
      <c r="D1278" s="10" t="s">
        <v>15</v>
      </c>
      <c r="E1278" s="9">
        <v>0</v>
      </c>
      <c r="F1278" s="9">
        <v>0</v>
      </c>
      <c r="G1278" s="9">
        <v>0</v>
      </c>
      <c r="H1278" s="9"/>
      <c r="I1278" s="9">
        <v>0</v>
      </c>
      <c r="J1278" s="9"/>
      <c r="K1278" s="9">
        <f t="shared" si="744"/>
        <v>0</v>
      </c>
      <c r="L1278" s="38"/>
    </row>
    <row r="1279" spans="2:12" hidden="1" x14ac:dyDescent="0.25">
      <c r="B1279" s="1" t="str">
        <f t="shared" si="722"/>
        <v>b</v>
      </c>
      <c r="C1279" s="11" t="s">
        <v>103</v>
      </c>
      <c r="D1279" s="10" t="s">
        <v>14</v>
      </c>
      <c r="E1279" s="9">
        <v>0</v>
      </c>
      <c r="F1279" s="9">
        <v>0</v>
      </c>
      <c r="G1279" s="9">
        <v>0</v>
      </c>
      <c r="H1279" s="9"/>
      <c r="I1279" s="9">
        <v>0</v>
      </c>
      <c r="J1279" s="9"/>
      <c r="K1279" s="9">
        <f t="shared" si="744"/>
        <v>0</v>
      </c>
      <c r="L1279" s="38"/>
    </row>
    <row r="1280" spans="2:12" hidden="1" x14ac:dyDescent="0.25">
      <c r="B1280" s="1" t="str">
        <f t="shared" si="722"/>
        <v>b</v>
      </c>
      <c r="C1280" s="11" t="s">
        <v>103</v>
      </c>
      <c r="D1280" s="10" t="s">
        <v>13</v>
      </c>
      <c r="E1280" s="9">
        <v>0</v>
      </c>
      <c r="F1280" s="9">
        <v>0</v>
      </c>
      <c r="G1280" s="9">
        <v>0</v>
      </c>
      <c r="H1280" s="9"/>
      <c r="I1280" s="9">
        <v>0</v>
      </c>
      <c r="J1280" s="9"/>
      <c r="K1280" s="9">
        <f t="shared" si="744"/>
        <v>0</v>
      </c>
      <c r="L1280" s="38"/>
    </row>
    <row r="1281" spans="2:12" hidden="1" x14ac:dyDescent="0.25">
      <c r="B1281" s="1" t="str">
        <f t="shared" si="722"/>
        <v>b</v>
      </c>
      <c r="C1281" s="11" t="s">
        <v>103</v>
      </c>
      <c r="D1281" s="10" t="s">
        <v>12</v>
      </c>
      <c r="E1281" s="9">
        <v>0</v>
      </c>
      <c r="F1281" s="9">
        <v>0</v>
      </c>
      <c r="G1281" s="9">
        <v>0</v>
      </c>
      <c r="H1281" s="9"/>
      <c r="I1281" s="9">
        <v>0</v>
      </c>
      <c r="J1281" s="9"/>
      <c r="K1281" s="9">
        <f t="shared" si="744"/>
        <v>0</v>
      </c>
      <c r="L1281" s="38"/>
    </row>
    <row r="1282" spans="2:12" hidden="1" x14ac:dyDescent="0.25">
      <c r="B1282" s="1" t="str">
        <f t="shared" si="722"/>
        <v>b</v>
      </c>
      <c r="C1282" s="11" t="s">
        <v>103</v>
      </c>
      <c r="D1282" s="10" t="s">
        <v>11</v>
      </c>
      <c r="E1282" s="9">
        <v>0</v>
      </c>
      <c r="F1282" s="9">
        <v>0</v>
      </c>
      <c r="G1282" s="9">
        <v>0</v>
      </c>
      <c r="H1282" s="9"/>
      <c r="I1282" s="9">
        <v>0</v>
      </c>
      <c r="J1282" s="9"/>
      <c r="K1282" s="9">
        <f t="shared" si="744"/>
        <v>0</v>
      </c>
      <c r="L1282" s="38"/>
    </row>
    <row r="1283" spans="2:12" ht="30.75" thickBot="1" x14ac:dyDescent="0.3">
      <c r="B1283" s="1" t="str">
        <f t="shared" si="722"/>
        <v>a</v>
      </c>
      <c r="C1283" s="8" t="s">
        <v>103</v>
      </c>
      <c r="D1283" s="7" t="s">
        <v>10</v>
      </c>
      <c r="E1283" s="6">
        <v>1600</v>
      </c>
      <c r="F1283" s="6">
        <v>0</v>
      </c>
      <c r="G1283" s="6">
        <v>0</v>
      </c>
      <c r="H1283" s="6">
        <v>0</v>
      </c>
      <c r="I1283" s="6">
        <v>0</v>
      </c>
      <c r="J1283" s="6">
        <v>0</v>
      </c>
      <c r="K1283" s="6">
        <f t="shared" si="744"/>
        <v>0</v>
      </c>
    </row>
    <row r="1284" spans="2:12" ht="15.75" hidden="1" thickBot="1" x14ac:dyDescent="0.3">
      <c r="B1284" s="1" t="str">
        <f t="shared" si="722"/>
        <v>b</v>
      </c>
      <c r="C1284" s="8" t="s">
        <v>103</v>
      </c>
      <c r="D1284" s="7" t="s">
        <v>9</v>
      </c>
      <c r="E1284" s="6">
        <v>0</v>
      </c>
      <c r="F1284" s="6">
        <v>0</v>
      </c>
      <c r="G1284" s="6">
        <v>0</v>
      </c>
      <c r="H1284" s="6">
        <v>0</v>
      </c>
      <c r="I1284" s="6">
        <v>0</v>
      </c>
      <c r="J1284" s="6">
        <v>0</v>
      </c>
      <c r="K1284" s="6">
        <f t="shared" si="744"/>
        <v>0</v>
      </c>
      <c r="L1284" s="38"/>
    </row>
    <row r="1285" spans="2:12" ht="15.75" hidden="1" thickBot="1" x14ac:dyDescent="0.3">
      <c r="B1285" s="1" t="str">
        <f t="shared" si="722"/>
        <v>b</v>
      </c>
      <c r="C1285" s="25" t="s">
        <v>103</v>
      </c>
      <c r="D1285" s="26" t="s">
        <v>8</v>
      </c>
      <c r="E1285" s="3">
        <v>0</v>
      </c>
      <c r="F1285" s="3">
        <v>0</v>
      </c>
      <c r="G1285" s="3">
        <v>0</v>
      </c>
      <c r="H1285" s="3">
        <v>0</v>
      </c>
      <c r="I1285" s="3">
        <v>0</v>
      </c>
      <c r="J1285" s="3">
        <v>0</v>
      </c>
      <c r="K1285" s="3">
        <f t="shared" si="744"/>
        <v>0</v>
      </c>
      <c r="L1285" s="38"/>
    </row>
    <row r="1286" spans="2:12" ht="76.5" thickTop="1" thickBot="1" x14ac:dyDescent="0.3">
      <c r="B1286" s="1" t="str">
        <f t="shared" si="722"/>
        <v>a</v>
      </c>
      <c r="C1286" s="14" t="s">
        <v>3</v>
      </c>
      <c r="D1286" s="27" t="s">
        <v>196</v>
      </c>
      <c r="E1286" s="16">
        <f t="shared" si="730"/>
        <v>0</v>
      </c>
      <c r="F1286" s="16">
        <f t="shared" si="730"/>
        <v>550000</v>
      </c>
      <c r="G1286" s="16">
        <f t="shared" ref="G1286:J1286" si="745">G1289+G1297+G1298+G1299</f>
        <v>550000</v>
      </c>
      <c r="H1286" s="16">
        <f t="shared" si="745"/>
        <v>0</v>
      </c>
      <c r="I1286" s="16">
        <f t="shared" si="745"/>
        <v>575000</v>
      </c>
      <c r="J1286" s="16">
        <f t="shared" si="745"/>
        <v>750000</v>
      </c>
      <c r="K1286" s="42">
        <f t="shared" si="744"/>
        <v>175000</v>
      </c>
      <c r="L1286" s="1" t="s">
        <v>253</v>
      </c>
    </row>
    <row r="1287" spans="2:12" ht="30.75" hidden="1" thickTop="1" x14ac:dyDescent="0.25">
      <c r="B1287" s="1" t="str">
        <f t="shared" si="722"/>
        <v>b</v>
      </c>
      <c r="C1287" s="28"/>
      <c r="D1287" s="29" t="s">
        <v>20</v>
      </c>
      <c r="E1287" s="31"/>
      <c r="F1287" s="31"/>
      <c r="G1287" s="31"/>
      <c r="H1287" s="31"/>
      <c r="I1287" s="31"/>
      <c r="J1287" s="31"/>
      <c r="K1287" s="31">
        <f t="shared" si="744"/>
        <v>0</v>
      </c>
      <c r="L1287" s="38"/>
    </row>
    <row r="1288" spans="2:12" ht="30.75" thickTop="1" x14ac:dyDescent="0.25">
      <c r="B1288" s="1" t="str">
        <f t="shared" si="722"/>
        <v>a</v>
      </c>
      <c r="C1288" s="28"/>
      <c r="D1288" s="29" t="s">
        <v>19</v>
      </c>
      <c r="E1288" s="31"/>
      <c r="F1288" s="31">
        <v>25</v>
      </c>
      <c r="G1288" s="31">
        <v>25</v>
      </c>
      <c r="H1288" s="31"/>
      <c r="I1288" s="31">
        <v>25</v>
      </c>
      <c r="J1288" s="31">
        <v>25</v>
      </c>
      <c r="K1288" s="31">
        <f t="shared" si="744"/>
        <v>0</v>
      </c>
    </row>
    <row r="1289" spans="2:12" x14ac:dyDescent="0.25">
      <c r="B1289" s="1" t="str">
        <f t="shared" si="722"/>
        <v>a</v>
      </c>
      <c r="C1289" s="8" t="s">
        <v>103</v>
      </c>
      <c r="D1289" s="7" t="s">
        <v>18</v>
      </c>
      <c r="E1289" s="6">
        <f t="shared" si="732"/>
        <v>0</v>
      </c>
      <c r="F1289" s="6">
        <f t="shared" si="732"/>
        <v>550000</v>
      </c>
      <c r="G1289" s="6">
        <f t="shared" ref="G1289" si="746">SUM(G1290:G1296)</f>
        <v>550000</v>
      </c>
      <c r="H1289" s="6">
        <f t="shared" ref="H1289" si="747">SUM(H1290:H1296)</f>
        <v>0</v>
      </c>
      <c r="I1289" s="6">
        <f t="shared" ref="I1289" si="748">SUM(I1290:I1296)</f>
        <v>575000</v>
      </c>
      <c r="J1289" s="6">
        <f t="shared" ref="J1289" si="749">SUM(J1290:J1296)</f>
        <v>750000</v>
      </c>
      <c r="K1289" s="6">
        <f t="shared" si="744"/>
        <v>175000</v>
      </c>
    </row>
    <row r="1290" spans="2:12" hidden="1" x14ac:dyDescent="0.25">
      <c r="B1290" s="1" t="str">
        <f t="shared" si="722"/>
        <v>b</v>
      </c>
      <c r="C1290" s="11" t="s">
        <v>103</v>
      </c>
      <c r="D1290" s="10" t="s">
        <v>17</v>
      </c>
      <c r="E1290" s="9"/>
      <c r="F1290" s="9">
        <v>0</v>
      </c>
      <c r="G1290" s="9">
        <v>0</v>
      </c>
      <c r="H1290" s="9"/>
      <c r="I1290" s="9">
        <v>0</v>
      </c>
      <c r="J1290" s="9"/>
      <c r="K1290" s="9">
        <f t="shared" si="744"/>
        <v>0</v>
      </c>
      <c r="L1290" s="38"/>
    </row>
    <row r="1291" spans="2:12" ht="15.75" thickBot="1" x14ac:dyDescent="0.3">
      <c r="B1291" s="1" t="str">
        <f t="shared" si="722"/>
        <v>a</v>
      </c>
      <c r="C1291" s="11" t="s">
        <v>103</v>
      </c>
      <c r="D1291" s="10" t="s">
        <v>16</v>
      </c>
      <c r="E1291" s="9"/>
      <c r="F1291" s="9">
        <v>550000</v>
      </c>
      <c r="G1291" s="9">
        <v>550000</v>
      </c>
      <c r="H1291" s="9"/>
      <c r="I1291" s="9">
        <v>575000</v>
      </c>
      <c r="J1291" s="9">
        <v>750000</v>
      </c>
      <c r="K1291" s="9">
        <f t="shared" si="744"/>
        <v>175000</v>
      </c>
    </row>
    <row r="1292" spans="2:12" ht="15.75" hidden="1" thickBot="1" x14ac:dyDescent="0.3">
      <c r="B1292" s="1" t="str">
        <f t="shared" si="722"/>
        <v>b</v>
      </c>
      <c r="C1292" s="11" t="s">
        <v>103</v>
      </c>
      <c r="D1292" s="10" t="s">
        <v>15</v>
      </c>
      <c r="E1292" s="9"/>
      <c r="F1292" s="9">
        <v>0</v>
      </c>
      <c r="G1292" s="9">
        <v>0</v>
      </c>
      <c r="H1292" s="9"/>
      <c r="I1292" s="9">
        <v>0</v>
      </c>
      <c r="J1292" s="9"/>
      <c r="K1292" s="9">
        <f t="shared" si="744"/>
        <v>0</v>
      </c>
      <c r="L1292" s="38"/>
    </row>
    <row r="1293" spans="2:12" ht="15.75" hidden="1" thickBot="1" x14ac:dyDescent="0.3">
      <c r="B1293" s="1" t="str">
        <f t="shared" si="722"/>
        <v>b</v>
      </c>
      <c r="C1293" s="11" t="s">
        <v>103</v>
      </c>
      <c r="D1293" s="10" t="s">
        <v>14</v>
      </c>
      <c r="E1293" s="9"/>
      <c r="F1293" s="9">
        <v>0</v>
      </c>
      <c r="G1293" s="9">
        <v>0</v>
      </c>
      <c r="H1293" s="9"/>
      <c r="I1293" s="9">
        <v>0</v>
      </c>
      <c r="J1293" s="9"/>
      <c r="K1293" s="9">
        <f t="shared" si="744"/>
        <v>0</v>
      </c>
      <c r="L1293" s="38"/>
    </row>
    <row r="1294" spans="2:12" ht="15.75" hidden="1" thickBot="1" x14ac:dyDescent="0.3">
      <c r="B1294" s="1" t="str">
        <f t="shared" si="722"/>
        <v>b</v>
      </c>
      <c r="C1294" s="11" t="s">
        <v>103</v>
      </c>
      <c r="D1294" s="10" t="s">
        <v>13</v>
      </c>
      <c r="E1294" s="9"/>
      <c r="F1294" s="9">
        <v>0</v>
      </c>
      <c r="G1294" s="9">
        <v>0</v>
      </c>
      <c r="H1294" s="9"/>
      <c r="I1294" s="9">
        <v>0</v>
      </c>
      <c r="J1294" s="9"/>
      <c r="K1294" s="9">
        <f t="shared" si="744"/>
        <v>0</v>
      </c>
      <c r="L1294" s="38"/>
    </row>
    <row r="1295" spans="2:12" ht="15.75" hidden="1" thickBot="1" x14ac:dyDescent="0.3">
      <c r="B1295" s="1" t="str">
        <f t="shared" si="722"/>
        <v>b</v>
      </c>
      <c r="C1295" s="11" t="s">
        <v>103</v>
      </c>
      <c r="D1295" s="10" t="s">
        <v>12</v>
      </c>
      <c r="E1295" s="9"/>
      <c r="F1295" s="9">
        <v>0</v>
      </c>
      <c r="G1295" s="9">
        <v>0</v>
      </c>
      <c r="H1295" s="9"/>
      <c r="I1295" s="9">
        <v>0</v>
      </c>
      <c r="J1295" s="9"/>
      <c r="K1295" s="9">
        <f t="shared" si="744"/>
        <v>0</v>
      </c>
      <c r="L1295" s="38"/>
    </row>
    <row r="1296" spans="2:12" ht="15.75" hidden="1" thickBot="1" x14ac:dyDescent="0.3">
      <c r="B1296" s="1" t="str">
        <f t="shared" si="722"/>
        <v>b</v>
      </c>
      <c r="C1296" s="11" t="s">
        <v>103</v>
      </c>
      <c r="D1296" s="10" t="s">
        <v>11</v>
      </c>
      <c r="E1296" s="9"/>
      <c r="F1296" s="9">
        <v>0</v>
      </c>
      <c r="G1296" s="9">
        <v>0</v>
      </c>
      <c r="H1296" s="9"/>
      <c r="I1296" s="9">
        <v>0</v>
      </c>
      <c r="J1296" s="9"/>
      <c r="K1296" s="9">
        <f t="shared" si="744"/>
        <v>0</v>
      </c>
      <c r="L1296" s="38"/>
    </row>
    <row r="1297" spans="2:12" ht="15.75" hidden="1" thickBot="1" x14ac:dyDescent="0.3">
      <c r="B1297" s="1" t="str">
        <f t="shared" si="722"/>
        <v>b</v>
      </c>
      <c r="C1297" s="8" t="s">
        <v>103</v>
      </c>
      <c r="D1297" s="7" t="s">
        <v>10</v>
      </c>
      <c r="E1297" s="6">
        <v>0</v>
      </c>
      <c r="F1297" s="6">
        <v>0</v>
      </c>
      <c r="G1297" s="6">
        <v>0</v>
      </c>
      <c r="H1297" s="6">
        <v>0</v>
      </c>
      <c r="I1297" s="6">
        <v>0</v>
      </c>
      <c r="J1297" s="6">
        <v>0</v>
      </c>
      <c r="K1297" s="6">
        <f t="shared" si="744"/>
        <v>0</v>
      </c>
      <c r="L1297" s="38"/>
    </row>
    <row r="1298" spans="2:12" ht="15.75" hidden="1" thickBot="1" x14ac:dyDescent="0.3">
      <c r="B1298" s="1" t="str">
        <f t="shared" si="722"/>
        <v>b</v>
      </c>
      <c r="C1298" s="8" t="s">
        <v>103</v>
      </c>
      <c r="D1298" s="7" t="s">
        <v>9</v>
      </c>
      <c r="E1298" s="6">
        <v>0</v>
      </c>
      <c r="F1298" s="6">
        <v>0</v>
      </c>
      <c r="G1298" s="6">
        <v>0</v>
      </c>
      <c r="H1298" s="6">
        <v>0</v>
      </c>
      <c r="I1298" s="6">
        <v>0</v>
      </c>
      <c r="J1298" s="6">
        <v>0</v>
      </c>
      <c r="K1298" s="6">
        <f t="shared" si="744"/>
        <v>0</v>
      </c>
      <c r="L1298" s="38"/>
    </row>
    <row r="1299" spans="2:12" ht="15.75" hidden="1" thickBot="1" x14ac:dyDescent="0.3">
      <c r="B1299" s="1" t="str">
        <f t="shared" si="722"/>
        <v>b</v>
      </c>
      <c r="C1299" s="25" t="s">
        <v>103</v>
      </c>
      <c r="D1299" s="26" t="s">
        <v>8</v>
      </c>
      <c r="E1299" s="3">
        <v>0</v>
      </c>
      <c r="F1299" s="3">
        <v>0</v>
      </c>
      <c r="G1299" s="3">
        <v>0</v>
      </c>
      <c r="H1299" s="3">
        <v>0</v>
      </c>
      <c r="I1299" s="3">
        <v>0</v>
      </c>
      <c r="J1299" s="3">
        <v>0</v>
      </c>
      <c r="K1299" s="3">
        <f t="shared" si="744"/>
        <v>0</v>
      </c>
      <c r="L1299" s="38"/>
    </row>
    <row r="1300" spans="2:12" ht="91.5" thickTop="1" thickBot="1" x14ac:dyDescent="0.3">
      <c r="B1300" s="1" t="str">
        <f t="shared" si="722"/>
        <v>a</v>
      </c>
      <c r="C1300" s="14" t="s">
        <v>2</v>
      </c>
      <c r="D1300" s="27" t="s">
        <v>197</v>
      </c>
      <c r="E1300" s="16">
        <f t="shared" si="730"/>
        <v>232691.38</v>
      </c>
      <c r="F1300" s="16">
        <f t="shared" si="730"/>
        <v>2014000</v>
      </c>
      <c r="G1300" s="16">
        <f t="shared" ref="G1300:J1300" si="750">G1303+G1311+G1312+G1313</f>
        <v>2014000</v>
      </c>
      <c r="H1300" s="16">
        <f t="shared" si="750"/>
        <v>0</v>
      </c>
      <c r="I1300" s="16">
        <f t="shared" si="750"/>
        <v>2014000</v>
      </c>
      <c r="J1300" s="16">
        <f t="shared" si="750"/>
        <v>2090000</v>
      </c>
      <c r="K1300" s="42">
        <f t="shared" si="744"/>
        <v>76000</v>
      </c>
      <c r="L1300" s="1" t="s">
        <v>254</v>
      </c>
    </row>
    <row r="1301" spans="2:12" ht="30.75" hidden="1" thickTop="1" x14ac:dyDescent="0.25">
      <c r="B1301" s="1" t="str">
        <f t="shared" ref="B1301:B1302" si="751">IF(OR(E1301&lt;&gt;0,F1301&lt;&gt;0,G1301&lt;&gt;0,H1301&lt;&gt;0,I1301&lt;&gt;0,J1301&lt;&gt;0,K1301&lt;&gt;0),"a","b")</f>
        <v>b</v>
      </c>
      <c r="C1301" s="28"/>
      <c r="D1301" s="29" t="s">
        <v>20</v>
      </c>
      <c r="E1301" s="31"/>
      <c r="F1301" s="31"/>
      <c r="G1301" s="31"/>
      <c r="H1301" s="31"/>
      <c r="I1301" s="31"/>
      <c r="J1301" s="31"/>
      <c r="K1301" s="31">
        <f t="shared" si="744"/>
        <v>0</v>
      </c>
      <c r="L1301" s="38"/>
    </row>
    <row r="1302" spans="2:12" ht="15.75" hidden="1" thickTop="1" x14ac:dyDescent="0.25">
      <c r="B1302" s="1" t="str">
        <f t="shared" si="751"/>
        <v>b</v>
      </c>
      <c r="C1302" s="28"/>
      <c r="D1302" s="29" t="s">
        <v>19</v>
      </c>
      <c r="E1302" s="31"/>
      <c r="F1302" s="31"/>
      <c r="G1302" s="31"/>
      <c r="H1302" s="31"/>
      <c r="I1302" s="31"/>
      <c r="J1302" s="31"/>
      <c r="K1302" s="31">
        <f t="shared" si="744"/>
        <v>0</v>
      </c>
      <c r="L1302" s="38"/>
    </row>
    <row r="1303" spans="2:12" ht="15.75" thickTop="1" x14ac:dyDescent="0.25">
      <c r="B1303" s="1" t="str">
        <f t="shared" si="722"/>
        <v>a</v>
      </c>
      <c r="C1303" s="8" t="s">
        <v>103</v>
      </c>
      <c r="D1303" s="7" t="s">
        <v>18</v>
      </c>
      <c r="E1303" s="6">
        <f t="shared" si="732"/>
        <v>232691.38</v>
      </c>
      <c r="F1303" s="6">
        <f t="shared" si="732"/>
        <v>2014000</v>
      </c>
      <c r="G1303" s="6">
        <f t="shared" ref="G1303" si="752">SUM(G1304:G1310)</f>
        <v>2014000</v>
      </c>
      <c r="H1303" s="6">
        <f t="shared" ref="H1303" si="753">SUM(H1304:H1310)</f>
        <v>0</v>
      </c>
      <c r="I1303" s="6">
        <f t="shared" ref="I1303" si="754">SUM(I1304:I1310)</f>
        <v>2014000</v>
      </c>
      <c r="J1303" s="6">
        <f t="shared" ref="J1303" si="755">SUM(J1304:J1310)</f>
        <v>2090000</v>
      </c>
      <c r="K1303" s="6">
        <f t="shared" si="744"/>
        <v>76000</v>
      </c>
    </row>
    <row r="1304" spans="2:12" hidden="1" x14ac:dyDescent="0.25">
      <c r="B1304" s="1" t="str">
        <f t="shared" si="722"/>
        <v>b</v>
      </c>
      <c r="C1304" s="11" t="s">
        <v>103</v>
      </c>
      <c r="D1304" s="10" t="s">
        <v>17</v>
      </c>
      <c r="E1304" s="9">
        <v>0</v>
      </c>
      <c r="F1304" s="9">
        <v>0</v>
      </c>
      <c r="G1304" s="9">
        <v>0</v>
      </c>
      <c r="H1304" s="9"/>
      <c r="I1304" s="9"/>
      <c r="J1304" s="9"/>
      <c r="K1304" s="9">
        <f t="shared" si="744"/>
        <v>0</v>
      </c>
      <c r="L1304" s="38"/>
    </row>
    <row r="1305" spans="2:12" x14ac:dyDescent="0.25">
      <c r="B1305" s="1" t="str">
        <f t="shared" si="722"/>
        <v>a</v>
      </c>
      <c r="C1305" s="11" t="s">
        <v>103</v>
      </c>
      <c r="D1305" s="10" t="s">
        <v>16</v>
      </c>
      <c r="E1305" s="9">
        <v>232091.38</v>
      </c>
      <c r="F1305" s="9">
        <v>2014000</v>
      </c>
      <c r="G1305" s="9">
        <f>2014000-100000</f>
        <v>1914000</v>
      </c>
      <c r="H1305" s="9"/>
      <c r="I1305" s="9">
        <v>2014000</v>
      </c>
      <c r="J1305" s="9">
        <v>2090000</v>
      </c>
      <c r="K1305" s="9">
        <f t="shared" si="744"/>
        <v>76000</v>
      </c>
    </row>
    <row r="1306" spans="2:12" hidden="1" x14ac:dyDescent="0.25">
      <c r="B1306" s="1" t="str">
        <f t="shared" si="722"/>
        <v>b</v>
      </c>
      <c r="C1306" s="11" t="s">
        <v>103</v>
      </c>
      <c r="D1306" s="10" t="s">
        <v>15</v>
      </c>
      <c r="E1306" s="9">
        <v>0</v>
      </c>
      <c r="F1306" s="9">
        <v>0</v>
      </c>
      <c r="G1306" s="9">
        <v>0</v>
      </c>
      <c r="H1306" s="9"/>
      <c r="I1306" s="9"/>
      <c r="J1306" s="9"/>
      <c r="K1306" s="9">
        <f t="shared" si="744"/>
        <v>0</v>
      </c>
      <c r="L1306" s="38"/>
    </row>
    <row r="1307" spans="2:12" hidden="1" x14ac:dyDescent="0.25">
      <c r="B1307" s="1" t="str">
        <f t="shared" si="722"/>
        <v>b</v>
      </c>
      <c r="C1307" s="11" t="s">
        <v>103</v>
      </c>
      <c r="D1307" s="10" t="s">
        <v>14</v>
      </c>
      <c r="E1307" s="9">
        <v>0</v>
      </c>
      <c r="F1307" s="9">
        <v>0</v>
      </c>
      <c r="G1307" s="9">
        <v>0</v>
      </c>
      <c r="H1307" s="9"/>
      <c r="I1307" s="9"/>
      <c r="J1307" s="9"/>
      <c r="K1307" s="9">
        <f t="shared" si="744"/>
        <v>0</v>
      </c>
      <c r="L1307" s="38"/>
    </row>
    <row r="1308" spans="2:12" hidden="1" x14ac:dyDescent="0.25">
      <c r="B1308" s="1" t="str">
        <f t="shared" si="722"/>
        <v>b</v>
      </c>
      <c r="C1308" s="11" t="s">
        <v>103</v>
      </c>
      <c r="D1308" s="10" t="s">
        <v>13</v>
      </c>
      <c r="E1308" s="9">
        <v>0</v>
      </c>
      <c r="F1308" s="9">
        <v>0</v>
      </c>
      <c r="G1308" s="9">
        <v>0</v>
      </c>
      <c r="H1308" s="9"/>
      <c r="I1308" s="9"/>
      <c r="J1308" s="9"/>
      <c r="K1308" s="9">
        <f t="shared" si="744"/>
        <v>0</v>
      </c>
      <c r="L1308" s="38"/>
    </row>
    <row r="1309" spans="2:12" hidden="1" x14ac:dyDescent="0.25">
      <c r="B1309" s="1" t="str">
        <f t="shared" si="722"/>
        <v>b</v>
      </c>
      <c r="C1309" s="11" t="s">
        <v>103</v>
      </c>
      <c r="D1309" s="10" t="s">
        <v>12</v>
      </c>
      <c r="E1309" s="9">
        <v>0</v>
      </c>
      <c r="F1309" s="9">
        <v>0</v>
      </c>
      <c r="G1309" s="9">
        <v>0</v>
      </c>
      <c r="H1309" s="9"/>
      <c r="I1309" s="9"/>
      <c r="J1309" s="9"/>
      <c r="K1309" s="9">
        <f t="shared" si="744"/>
        <v>0</v>
      </c>
      <c r="L1309" s="38"/>
    </row>
    <row r="1310" spans="2:12" x14ac:dyDescent="0.25">
      <c r="B1310" s="1" t="str">
        <f t="shared" si="722"/>
        <v>a</v>
      </c>
      <c r="C1310" s="11" t="s">
        <v>103</v>
      </c>
      <c r="D1310" s="10" t="s">
        <v>11</v>
      </c>
      <c r="E1310" s="9">
        <v>600</v>
      </c>
      <c r="F1310" s="9">
        <v>0</v>
      </c>
      <c r="G1310" s="9">
        <v>100000</v>
      </c>
      <c r="H1310" s="9"/>
      <c r="I1310" s="9"/>
      <c r="J1310" s="9"/>
      <c r="K1310" s="9">
        <f t="shared" si="744"/>
        <v>0</v>
      </c>
    </row>
    <row r="1311" spans="2:12" hidden="1" x14ac:dyDescent="0.25">
      <c r="B1311" s="1" t="str">
        <f t="shared" si="722"/>
        <v>b</v>
      </c>
      <c r="C1311" s="8" t="s">
        <v>103</v>
      </c>
      <c r="D1311" s="7" t="s">
        <v>10</v>
      </c>
      <c r="E1311" s="6">
        <v>0</v>
      </c>
      <c r="F1311" s="6">
        <v>0</v>
      </c>
      <c r="G1311" s="6">
        <v>0</v>
      </c>
      <c r="H1311" s="6">
        <v>0</v>
      </c>
      <c r="I1311" s="6">
        <v>0</v>
      </c>
      <c r="J1311" s="6">
        <v>0</v>
      </c>
      <c r="K1311" s="6">
        <f t="shared" si="744"/>
        <v>0</v>
      </c>
      <c r="L1311" s="38"/>
    </row>
    <row r="1312" spans="2:12" hidden="1" x14ac:dyDescent="0.25">
      <c r="B1312" s="1" t="str">
        <f t="shared" si="722"/>
        <v>b</v>
      </c>
      <c r="C1312" s="8" t="s">
        <v>103</v>
      </c>
      <c r="D1312" s="7" t="s">
        <v>9</v>
      </c>
      <c r="E1312" s="6">
        <v>0</v>
      </c>
      <c r="F1312" s="6">
        <v>0</v>
      </c>
      <c r="G1312" s="6">
        <v>0</v>
      </c>
      <c r="H1312" s="6">
        <v>0</v>
      </c>
      <c r="I1312" s="6">
        <v>0</v>
      </c>
      <c r="J1312" s="6">
        <v>0</v>
      </c>
      <c r="K1312" s="6">
        <f t="shared" si="744"/>
        <v>0</v>
      </c>
      <c r="L1312" s="38"/>
    </row>
    <row r="1313" spans="2:12" ht="15.75" hidden="1" thickBot="1" x14ac:dyDescent="0.3">
      <c r="B1313" s="1" t="str">
        <f t="shared" si="722"/>
        <v>b</v>
      </c>
      <c r="C1313" s="25" t="s">
        <v>103</v>
      </c>
      <c r="D1313" s="26" t="s">
        <v>8</v>
      </c>
      <c r="E1313" s="3">
        <v>0</v>
      </c>
      <c r="F1313" s="3">
        <v>0</v>
      </c>
      <c r="G1313" s="3">
        <v>0</v>
      </c>
      <c r="H1313" s="3">
        <v>0</v>
      </c>
      <c r="I1313" s="3">
        <v>0</v>
      </c>
      <c r="J1313" s="3">
        <v>0</v>
      </c>
      <c r="K1313" s="3">
        <f t="shared" si="744"/>
        <v>0</v>
      </c>
      <c r="L1313" s="38"/>
    </row>
  </sheetData>
  <autoFilter ref="A11:R1313">
    <filterColumn colId="0">
      <customFilters>
        <customFilter operator="notEqual" val=" "/>
      </customFilters>
    </filterColumn>
    <filterColumn colId="1">
      <filters>
        <filter val="a"/>
      </filters>
    </filterColumn>
  </autoFilter>
  <mergeCells count="7">
    <mergeCell ref="E8:G8"/>
    <mergeCell ref="E9:G9"/>
    <mergeCell ref="C2:K2"/>
    <mergeCell ref="E5:G5"/>
    <mergeCell ref="H3:J3"/>
    <mergeCell ref="E6:G6"/>
    <mergeCell ref="E7:G7"/>
  </mergeCells>
  <pageMargins left="0.25" right="0.25" top="0.75" bottom="0.75" header="0.3" footer="0.3"/>
  <pageSetup scale="73" fitToHeight="0" orientation="landscape" r:id="rId1"/>
  <ignoredErrors>
    <ignoredError sqref="E71"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35 00</vt:lpstr>
      <vt:lpstr>Sheet1</vt:lpstr>
      <vt:lpstr>Sheet2</vt:lpstr>
      <vt:lpstr>Sheet3</vt:lpstr>
      <vt:lpstr>'35 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Darejan Iakobishvili</dc:creator>
  <cp:lastModifiedBy>Maia Gotiashvili</cp:lastModifiedBy>
  <cp:lastPrinted>2016-09-15T12:48:07Z</cp:lastPrinted>
  <dcterms:created xsi:type="dcterms:W3CDTF">2016-08-11T06:45:03Z</dcterms:created>
  <dcterms:modified xsi:type="dcterms:W3CDTF">2016-09-19T12:06:32Z</dcterms:modified>
</cp:coreProperties>
</file>