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05" windowWidth="21840" windowHeight="9075"/>
  </bookViews>
  <sheets>
    <sheet name="ახალი საშტატო" sheetId="1" r:id="rId1"/>
    <sheet name="კოეფიციენტები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6" i="1" l="1"/>
  <c r="K156" i="1" s="1"/>
  <c r="K218" i="1" l="1"/>
  <c r="K209" i="1"/>
  <c r="K205" i="1"/>
  <c r="K202" i="1"/>
  <c r="K198" i="1"/>
  <c r="K188" i="1"/>
  <c r="K185" i="1"/>
  <c r="K173" i="1"/>
  <c r="K143" i="1"/>
  <c r="K138" i="1"/>
  <c r="K131" i="1"/>
  <c r="K129" i="1"/>
  <c r="K124" i="1"/>
  <c r="K120" i="1"/>
  <c r="K118" i="1"/>
  <c r="K110" i="1"/>
  <c r="K104" i="1"/>
  <c r="K102" i="1"/>
  <c r="K95" i="1"/>
  <c r="K85" i="1"/>
  <c r="K70" i="1"/>
  <c r="K67" i="1"/>
  <c r="K58" i="1"/>
  <c r="K55" i="1"/>
  <c r="K37" i="1"/>
  <c r="K32" i="1"/>
  <c r="K30" i="1"/>
  <c r="K23" i="1"/>
  <c r="K18" i="1"/>
  <c r="K15" i="1"/>
  <c r="K13" i="1"/>
  <c r="K14" i="1"/>
  <c r="K12" i="1"/>
  <c r="K11" i="1"/>
  <c r="K10" i="1"/>
  <c r="K8" i="1"/>
  <c r="K7" i="1"/>
  <c r="K6" i="1"/>
  <c r="K5" i="1"/>
  <c r="K4" i="1"/>
  <c r="J147" i="1" l="1"/>
  <c r="K147" i="1" s="1"/>
  <c r="H13" i="1" l="1"/>
  <c r="J219" i="1" l="1"/>
  <c r="K219" i="1" s="1"/>
  <c r="B202" i="1"/>
  <c r="J208" i="1"/>
  <c r="K208" i="1" s="1"/>
  <c r="B185" i="1" l="1"/>
  <c r="J201" i="1"/>
  <c r="K201" i="1" s="1"/>
  <c r="J196" i="1"/>
  <c r="K196" i="1" s="1"/>
  <c r="J195" i="1"/>
  <c r="K195" i="1" s="1"/>
  <c r="B148" i="1"/>
  <c r="J169" i="1"/>
  <c r="K169" i="1" s="1"/>
  <c r="J163" i="1"/>
  <c r="K163" i="1" s="1"/>
  <c r="J161" i="1"/>
  <c r="K161" i="1" s="1"/>
  <c r="B129" i="1"/>
  <c r="B118" i="1"/>
  <c r="J123" i="1"/>
  <c r="K123" i="1" s="1"/>
  <c r="B102" i="1"/>
  <c r="J109" i="1"/>
  <c r="K109" i="1" s="1"/>
  <c r="J65" i="1"/>
  <c r="K65" i="1" s="1"/>
  <c r="H66" i="1"/>
  <c r="J66" i="1"/>
  <c r="K66" i="1" s="1"/>
  <c r="B55" i="1"/>
  <c r="B67" i="1"/>
  <c r="B30" i="1"/>
  <c r="J26" i="1"/>
  <c r="K26" i="1" s="1"/>
  <c r="B23" i="1"/>
  <c r="J19" i="1"/>
  <c r="K19" i="1" s="1"/>
  <c r="J20" i="1"/>
  <c r="K20" i="1" s="1"/>
  <c r="J21" i="1"/>
  <c r="K21" i="1" s="1"/>
  <c r="J22" i="1"/>
  <c r="K22" i="1" s="1"/>
  <c r="J24" i="1"/>
  <c r="K24" i="1" s="1"/>
  <c r="J25" i="1"/>
  <c r="K25" i="1" s="1"/>
  <c r="J27" i="1"/>
  <c r="K27" i="1" s="1"/>
  <c r="J28" i="1"/>
  <c r="K28" i="1" s="1"/>
  <c r="J29" i="1"/>
  <c r="K29" i="1" s="1"/>
  <c r="J31" i="1"/>
  <c r="K31" i="1" s="1"/>
  <c r="J33" i="1"/>
  <c r="K33" i="1" s="1"/>
  <c r="J34" i="1"/>
  <c r="K34" i="1" s="1"/>
  <c r="J35" i="1"/>
  <c r="K35" i="1" s="1"/>
  <c r="J36" i="1"/>
  <c r="K36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6" i="1"/>
  <c r="K56" i="1" s="1"/>
  <c r="J57" i="1"/>
  <c r="K57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8" i="1"/>
  <c r="K68" i="1" s="1"/>
  <c r="J69" i="1"/>
  <c r="K69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3" i="1"/>
  <c r="K103" i="1" s="1"/>
  <c r="J105" i="1"/>
  <c r="K105" i="1" s="1"/>
  <c r="J106" i="1"/>
  <c r="K106" i="1" s="1"/>
  <c r="J107" i="1"/>
  <c r="K107" i="1" s="1"/>
  <c r="J108" i="1"/>
  <c r="K108" i="1" s="1"/>
  <c r="J111" i="1"/>
  <c r="K111" i="1" s="1"/>
  <c r="J112" i="1"/>
  <c r="K112" i="1" s="1"/>
  <c r="J113" i="1"/>
  <c r="K113" i="1" s="1"/>
  <c r="J114" i="1"/>
  <c r="K114" i="1" s="1"/>
  <c r="J116" i="1"/>
  <c r="K116" i="1" s="1"/>
  <c r="J115" i="1"/>
  <c r="K115" i="1" s="1"/>
  <c r="J117" i="1"/>
  <c r="K117" i="1" s="1"/>
  <c r="J119" i="1"/>
  <c r="K119" i="1" s="1"/>
  <c r="J121" i="1"/>
  <c r="K121" i="1" s="1"/>
  <c r="J122" i="1"/>
  <c r="K122" i="1" s="1"/>
  <c r="J125" i="1"/>
  <c r="K125" i="1" s="1"/>
  <c r="J126" i="1"/>
  <c r="K126" i="1" s="1"/>
  <c r="J127" i="1"/>
  <c r="K127" i="1" s="1"/>
  <c r="J128" i="1"/>
  <c r="K128" i="1" s="1"/>
  <c r="J130" i="1"/>
  <c r="K130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9" i="1"/>
  <c r="K139" i="1" s="1"/>
  <c r="J140" i="1"/>
  <c r="K140" i="1" s="1"/>
  <c r="J141" i="1"/>
  <c r="K141" i="1" s="1"/>
  <c r="J142" i="1"/>
  <c r="K142" i="1" s="1"/>
  <c r="J144" i="1"/>
  <c r="K144" i="1" s="1"/>
  <c r="J145" i="1"/>
  <c r="K145" i="1" s="1"/>
  <c r="J146" i="1"/>
  <c r="K146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8" i="1"/>
  <c r="K158" i="1" s="1"/>
  <c r="J159" i="1"/>
  <c r="K159" i="1" s="1"/>
  <c r="J160" i="1"/>
  <c r="K160" i="1" s="1"/>
  <c r="J162" i="1"/>
  <c r="K162" i="1" s="1"/>
  <c r="J165" i="1"/>
  <c r="K165" i="1" s="1"/>
  <c r="J166" i="1"/>
  <c r="K166" i="1" s="1"/>
  <c r="J167" i="1"/>
  <c r="K167" i="1" s="1"/>
  <c r="J168" i="1"/>
  <c r="K168" i="1" s="1"/>
  <c r="J170" i="1"/>
  <c r="K170" i="1" s="1"/>
  <c r="J171" i="1"/>
  <c r="K171" i="1" s="1"/>
  <c r="J172" i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6" i="1"/>
  <c r="K186" i="1" s="1"/>
  <c r="J187" i="1"/>
  <c r="K187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7" i="1"/>
  <c r="K197" i="1" s="1"/>
  <c r="J199" i="1"/>
  <c r="K199" i="1" s="1"/>
  <c r="J200" i="1"/>
  <c r="K200" i="1" s="1"/>
  <c r="J203" i="1"/>
  <c r="K203" i="1" s="1"/>
  <c r="J204" i="1"/>
  <c r="K204" i="1" s="1"/>
  <c r="J206" i="1"/>
  <c r="K206" i="1" s="1"/>
  <c r="J207" i="1"/>
  <c r="K207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20" i="1"/>
  <c r="K220" i="1" s="1"/>
  <c r="J221" i="1"/>
  <c r="K221" i="1" s="1"/>
  <c r="J17" i="1"/>
  <c r="K172" i="1" l="1"/>
  <c r="L148" i="1"/>
  <c r="L129" i="1"/>
  <c r="K17" i="1"/>
  <c r="K222" i="1" s="1"/>
  <c r="L222" i="1" s="1"/>
  <c r="L16" i="1"/>
  <c r="B16" i="1"/>
  <c r="B222" i="1" s="1"/>
  <c r="J222" i="1"/>
  <c r="G222" i="1"/>
  <c r="H6" i="1"/>
  <c r="H7" i="1"/>
  <c r="H17" i="1"/>
  <c r="H18" i="1"/>
  <c r="H19" i="1"/>
  <c r="H20" i="1"/>
  <c r="H21" i="1"/>
  <c r="H22" i="1"/>
  <c r="H24" i="1"/>
  <c r="H25" i="1"/>
  <c r="H26" i="1"/>
  <c r="H27" i="1"/>
  <c r="H28" i="1"/>
  <c r="H29" i="1"/>
  <c r="H31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H57" i="1"/>
  <c r="H59" i="1"/>
  <c r="H60" i="1"/>
  <c r="H61" i="1"/>
  <c r="H63" i="1"/>
  <c r="H64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6" i="1"/>
  <c r="H87" i="1"/>
  <c r="H88" i="1"/>
  <c r="H89" i="1"/>
  <c r="H90" i="1"/>
  <c r="H91" i="1"/>
  <c r="H92" i="1"/>
  <c r="H93" i="1"/>
  <c r="H94" i="1"/>
  <c r="H96" i="1"/>
  <c r="H97" i="1"/>
  <c r="H98" i="1"/>
  <c r="H99" i="1"/>
  <c r="H100" i="1"/>
  <c r="H101" i="1"/>
  <c r="H103" i="1"/>
  <c r="H105" i="1"/>
  <c r="H106" i="1"/>
  <c r="H107" i="1"/>
  <c r="H108" i="1"/>
  <c r="H111" i="1"/>
  <c r="H112" i="1"/>
  <c r="H113" i="1"/>
  <c r="H114" i="1"/>
  <c r="H116" i="1"/>
  <c r="H115" i="1"/>
  <c r="H117" i="1"/>
  <c r="H119" i="1"/>
  <c r="H121" i="1"/>
  <c r="H122" i="1"/>
  <c r="H125" i="1"/>
  <c r="H126" i="1"/>
  <c r="H127" i="1"/>
  <c r="H128" i="1"/>
  <c r="H130" i="1"/>
  <c r="H132" i="1"/>
  <c r="H133" i="1"/>
  <c r="H134" i="1"/>
  <c r="H135" i="1"/>
  <c r="H136" i="1"/>
  <c r="H137" i="1"/>
  <c r="H139" i="1"/>
  <c r="H140" i="1"/>
  <c r="H141" i="1"/>
  <c r="H142" i="1"/>
  <c r="H144" i="1"/>
  <c r="H145" i="1"/>
  <c r="H146" i="1"/>
  <c r="H149" i="1"/>
  <c r="H151" i="1"/>
  <c r="H152" i="1"/>
  <c r="H153" i="1"/>
  <c r="H154" i="1"/>
  <c r="H155" i="1"/>
  <c r="H158" i="1"/>
  <c r="H159" i="1"/>
  <c r="H160" i="1"/>
  <c r="H162" i="1"/>
  <c r="H165" i="1"/>
  <c r="H166" i="1"/>
  <c r="H167" i="1"/>
  <c r="H168" i="1"/>
  <c r="H170" i="1"/>
  <c r="H171" i="1"/>
  <c r="H172" i="1"/>
  <c r="H174" i="1"/>
  <c r="H175" i="1"/>
  <c r="H176" i="1"/>
  <c r="H177" i="1"/>
  <c r="H178" i="1"/>
  <c r="H179" i="1"/>
  <c r="H180" i="1"/>
  <c r="H181" i="1"/>
  <c r="H182" i="1"/>
  <c r="H183" i="1"/>
  <c r="H184" i="1"/>
  <c r="H186" i="1"/>
  <c r="H187" i="1"/>
  <c r="H189" i="1"/>
  <c r="H190" i="1"/>
  <c r="H191" i="1"/>
  <c r="H192" i="1"/>
  <c r="H193" i="1"/>
  <c r="H197" i="1"/>
  <c r="H199" i="1"/>
  <c r="H200" i="1"/>
  <c r="H202" i="1"/>
  <c r="H203" i="1"/>
  <c r="H204" i="1"/>
  <c r="H206" i="1"/>
  <c r="H207" i="1"/>
  <c r="H210" i="1"/>
  <c r="H211" i="1"/>
  <c r="H212" i="1"/>
  <c r="H213" i="1"/>
  <c r="H214" i="1"/>
  <c r="H215" i="1"/>
  <c r="H216" i="1"/>
  <c r="H217" i="1"/>
  <c r="H220" i="1"/>
  <c r="H221" i="1"/>
  <c r="H4" i="1"/>
  <c r="H222" i="1" l="1"/>
</calcChain>
</file>

<file path=xl/comments1.xml><?xml version="1.0" encoding="utf-8"?>
<comments xmlns="http://schemas.openxmlformats.org/spreadsheetml/2006/main">
  <authors>
    <author>Maia Gotiashvili</author>
  </authors>
  <commentList>
    <comment ref="F163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1000
</t>
        </r>
      </text>
    </comment>
    <comment ref="L222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რესურსი</t>
        </r>
      </text>
    </comment>
  </commentList>
</comments>
</file>

<file path=xl/sharedStrings.xml><?xml version="1.0" encoding="utf-8"?>
<sst xmlns="http://schemas.openxmlformats.org/spreadsheetml/2006/main" count="620" uniqueCount="269">
  <si>
    <t>თანამდებობის დასახელება</t>
  </si>
  <si>
    <t>სახელი, გვარი</t>
  </si>
  <si>
    <t>მთავარი სპეციალისტი</t>
  </si>
  <si>
    <t>უფროსი სპეციალისტი</t>
  </si>
  <si>
    <t>თამარ ბერიძე</t>
  </si>
  <si>
    <t xml:space="preserve">მაია ნიკოლეიშვილი </t>
  </si>
  <si>
    <t>სპეციალისტი</t>
  </si>
  <si>
    <t>სამმართველოს უფროსი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</si>
  <si>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</si>
  <si>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</si>
  <si>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</si>
  <si>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</si>
  <si>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</si>
  <si>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</si>
  <si>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</si>
  <si>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</si>
  <si>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</si>
  <si>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>დეპარტამენტის უფროსის მოადგილე</t>
  </si>
  <si>
    <t>ინსპექტირების სამმართველო</t>
  </si>
  <si>
    <t>შიდა აუდიტის სამმართველო</t>
  </si>
  <si>
    <t>საორგანიზაციო  სამმართველო</t>
  </si>
  <si>
    <t>ხათუნა ჩაჩავა</t>
  </si>
  <si>
    <t xml:space="preserve">ნინო ვარდია </t>
  </si>
  <si>
    <t>საქმისწარმოების სამმართველო</t>
  </si>
  <si>
    <t>ნანი ალანია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</si>
  <si>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</si>
  <si>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</si>
  <si>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</si>
  <si>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</si>
  <si>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>სახელმწიფო შესყიდვების სამმართველო</t>
  </si>
  <si>
    <t xml:space="preserve">თამარ შალამბერიძე </t>
  </si>
  <si>
    <t>ლალი დევიძე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</si>
  <si>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</si>
  <si>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</si>
  <si>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</si>
  <si>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 xml:space="preserve">თეა მერაბიშვილი            </t>
  </si>
  <si>
    <t>მატერიალური უზრუნველყოფის სამმართველო</t>
  </si>
  <si>
    <t>ეთერ ნატროშვილი</t>
  </si>
  <si>
    <t>მიხეილ ჟიჟილაშვილი</t>
  </si>
  <si>
    <t xml:space="preserve">ალექსი ჟვანია               </t>
  </si>
  <si>
    <t>ნათელა ზურაბიშვილი</t>
  </si>
  <si>
    <t>ნინო ბერბიჭაშვილი</t>
  </si>
  <si>
    <t>კანონშემოქმედებითი საქმიანობის სამმართველო</t>
  </si>
  <si>
    <t>შორენა ოქროპირიძე</t>
  </si>
  <si>
    <t>ანა შიხაშვილი</t>
  </si>
  <si>
    <t>სამართლებრივი უზრუნველყოფის სამმართველო</t>
  </si>
  <si>
    <t>ირმა ქიტიაშვილი</t>
  </si>
  <si>
    <t xml:space="preserve">მანანა თავთეთრიშვილი 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</si>
  <si>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</si>
  <si>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</si>
  <si>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</si>
  <si>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</si>
  <si>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 xml:space="preserve">თეა გვარამაძე </t>
  </si>
  <si>
    <t>რეგულირების  სამმართველო</t>
  </si>
  <si>
    <t>ნათია ნოღაიდელი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</si>
  <si>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</si>
  <si>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</si>
  <si>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</si>
  <si>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</si>
  <si>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</si>
  <si>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</si>
  <si>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</si>
  <si>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ია ყამარაული</t>
  </si>
  <si>
    <t>ალექსანდრა ხიტალიშვილი</t>
  </si>
  <si>
    <t>ტექნიკური უზრუნველყოფისა და ადმინისტრირების სამმართველო</t>
  </si>
  <si>
    <t>ივანე გოლიაძე</t>
  </si>
  <si>
    <t>ოლეგ პრესნოვი</t>
  </si>
  <si>
    <t>ლალი ანდრონიკაშვილი</t>
  </si>
  <si>
    <t>მამუკა გიკაშვილი</t>
  </si>
  <si>
    <t>პროგრამული უზრუნველყოფის სამმართველო</t>
  </si>
  <si>
    <t>ირაკლი ელიაშვილი</t>
  </si>
  <si>
    <t>რევაზ რიკაძე</t>
  </si>
  <si>
    <t>ლაშა ენდელაძე</t>
  </si>
  <si>
    <t>იოსებ ბარნაბიშვილი</t>
  </si>
  <si>
    <t>გია კაკუშაძე</t>
  </si>
  <si>
    <t xml:space="preserve">შრომითი ურთიერთობებისა და სოციალური პარტნიორობის სამმართველო </t>
  </si>
  <si>
    <t xml:space="preserve">დასაქმების ხელშეწყობის სამმართველო </t>
  </si>
  <si>
    <t xml:space="preserve">პაატა ჟორჟოლიანი  </t>
  </si>
  <si>
    <t>დავით ივანიძე</t>
  </si>
  <si>
    <t>ნინო მამალაძე</t>
  </si>
  <si>
    <t>გიორგი ბუნტური</t>
  </si>
  <si>
    <t>სოფიო უმიკაშვილი</t>
  </si>
  <si>
    <t>თეა შარაშიძე</t>
  </si>
  <si>
    <t>მაია კინტრაია</t>
  </si>
  <si>
    <t>ანა დარახველიძე</t>
  </si>
  <si>
    <t>სოფიკო ბელქანია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</si>
  <si>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</si>
  <si>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</si>
  <si>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 xml:space="preserve">გურამ გიორგობიანი </t>
  </si>
  <si>
    <t xml:space="preserve">ზურაბ ტყემალაძე </t>
  </si>
  <si>
    <t>პროგრამების მონიტორინგის სამმართველო</t>
  </si>
  <si>
    <r>
      <rPr>
        <sz val="10"/>
        <rFont val="Sylfaen"/>
        <family val="1"/>
        <charset val="204"/>
      </rPr>
      <t>მაია 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</si>
  <si>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</si>
  <si>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</si>
  <si>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რატი ნოდია</t>
  </si>
  <si>
    <t>ლალი დოლაბერიძე</t>
  </si>
  <si>
    <t>სალომე ტყებუჩავა</t>
  </si>
  <si>
    <t>ეკა შარაძე</t>
  </si>
  <si>
    <t>ზურაბ მასხარაშვილი</t>
  </si>
  <si>
    <t>ოლეგი ლუტიძე</t>
  </si>
  <si>
    <t>მზია თოფურია</t>
  </si>
  <si>
    <r>
      <rPr>
        <sz val="10"/>
        <rFont val="Sylfaen"/>
        <family val="1"/>
        <charset val="204"/>
      </rPr>
      <t>თეა მუმლაძე</t>
    </r>
    <r>
      <rPr>
        <sz val="10"/>
        <color rgb="FF0070C0"/>
        <rFont val="Sylfaen"/>
        <family val="1"/>
        <charset val="204"/>
      </rPr>
      <t xml:space="preserve"> </t>
    </r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</si>
  <si>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</si>
  <si>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</si>
  <si>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</si>
  <si>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</si>
  <si>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</si>
  <si>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</si>
  <si>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</si>
  <si>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</si>
  <si>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</si>
  <si>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</si>
  <si>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</si>
  <si>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</si>
  <si>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</si>
  <si>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</si>
  <si>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</si>
  <si>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</si>
  <si>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</si>
  <si>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</si>
  <si>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</si>
  <si>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</si>
  <si>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</si>
  <si>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</si>
  <si>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</si>
  <si>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გვანცა გასვიანი</t>
  </si>
  <si>
    <t>ია ცილიკიშვილი</t>
  </si>
  <si>
    <t>მაია არაბული</t>
  </si>
  <si>
    <t xml:space="preserve">მასმედიასთან და საზოგადოებასთან ურთიერთობის დეპარტამენტი                           </t>
  </si>
  <si>
    <t xml:space="preserve">შიდა აუდიტის დეპარტამენტი                          </t>
  </si>
  <si>
    <t xml:space="preserve">ადმინისტრაციული დეპარტამენტი                                            </t>
  </si>
  <si>
    <t>სოციალური დაცვის დეპარტამენტი</t>
  </si>
  <si>
    <t>ინფორმაციული ტექნოლოგიების დეპარტამენტი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</si>
  <si>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</si>
  <si>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იურიდიული დეპარტამენტი                       </t>
  </si>
  <si>
    <t xml:space="preserve">ეკონომიკური დეპარტამენტი                                            </t>
  </si>
  <si>
    <t xml:space="preserve">ჯანმრთელობის დაცვის დეპარტამენტი                                            </t>
  </si>
  <si>
    <t>თანამდებობრივი სარგო</t>
  </si>
  <si>
    <t>ლევან მამარდაშვილი</t>
  </si>
  <si>
    <t>ნანა კორკოტაძე</t>
  </si>
  <si>
    <t>მაია გოტიაშვილი</t>
  </si>
  <si>
    <t>ჯუნა გერსამია</t>
  </si>
  <si>
    <t>ნათია თევდორაშვილი</t>
  </si>
  <si>
    <t>ბადრი შუშიაშვილი</t>
  </si>
  <si>
    <t>მანუჩარ შეროზია</t>
  </si>
  <si>
    <t>ქეთევან გოგინაშვილი</t>
  </si>
  <si>
    <t>ეკატერინე ადამია</t>
  </si>
  <si>
    <t>შრომის პირობების ინსპექტირების დეპარტამენტი</t>
  </si>
  <si>
    <t>ირაკლი არაბიძე</t>
  </si>
  <si>
    <t>მონიკა ჭანია</t>
  </si>
  <si>
    <t>გიორგი გვალია</t>
  </si>
  <si>
    <t>შორენა ჭეჭელაშვილი</t>
  </si>
  <si>
    <t>ქეთევან ხაზარაძე</t>
  </si>
  <si>
    <t>მარინე ბაიდაური</t>
  </si>
  <si>
    <t>მზია ჯოხიძე</t>
  </si>
  <si>
    <t>ნონა გიგაია</t>
  </si>
  <si>
    <t>ანა გორგიშელი</t>
  </si>
  <si>
    <t>კახაბერ ძიმისტარიშვილი</t>
  </si>
  <si>
    <t>დეპარტამენტის უფროსი</t>
  </si>
  <si>
    <t>ივანე ბიბილაშვილი</t>
  </si>
  <si>
    <t>ნათელა ხმალაძე</t>
  </si>
  <si>
    <t>ნინო ოდიშარია</t>
  </si>
  <si>
    <t>მარინა დარახველიძე</t>
  </si>
  <si>
    <t>ნოე ქინქლაძე</t>
  </si>
  <si>
    <t>მიხეილ ჯანიაშვილი</t>
  </si>
  <si>
    <t>ელზა ჯგერენაია</t>
  </si>
  <si>
    <t>ნატო ჩხეტიანი</t>
  </si>
  <si>
    <t>მაგდა თოქმაჯიშვილი</t>
  </si>
  <si>
    <t>ეკატერინე ბეროზაშვილი</t>
  </si>
  <si>
    <t>ქეთევან გორგოძე</t>
  </si>
  <si>
    <t>ქეთევან გაბუნია</t>
  </si>
  <si>
    <t>თამარ გოცაძე</t>
  </si>
  <si>
    <t>ნატო ჩაფიძე</t>
  </si>
  <si>
    <t>თამარ ნაჭყებია</t>
  </si>
  <si>
    <t>მიხეილ ჯიბუტი</t>
  </si>
  <si>
    <t xml:space="preserve">ადამიანური რესურსების მართვისა და საერთაშორისო ურთიერთობების დეპარტამენტი                                </t>
  </si>
  <si>
    <t>პირველადი სტრუქტურული ერთეულის  ხელმძღვანელის თანამდებობა</t>
  </si>
  <si>
    <t>საერთაშორისო ურთიერთობებისა და აპარატის საქმისწარმოების სამმართველო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</si>
  <si>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</si>
  <si>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</si>
  <si>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</si>
  <si>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</si>
  <si>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მარიანა მკურნალი</t>
  </si>
  <si>
    <t>ადამიანური რესურსების მართვისა და შრომის ეფექტურობის მონიტორინგის სამმართველო</t>
  </si>
  <si>
    <t>სამმართველოს უფროსის მოადგილე</t>
  </si>
  <si>
    <t>მეორე კატეგორიის უფროსი სპეციალისტის თანამდებობა</t>
  </si>
  <si>
    <t>ნატო დოლიძე</t>
  </si>
  <si>
    <t>მაია თაბაგარი</t>
  </si>
  <si>
    <r>
      <t>თეა ჩუბინიძე</t>
    </r>
    <r>
      <rPr>
        <sz val="10"/>
        <color rgb="FF0070C0"/>
        <rFont val="Sylfaen"/>
        <family val="1"/>
        <charset val="204"/>
      </rPr>
      <t xml:space="preserve">  </t>
    </r>
    <r>
      <rPr>
        <b/>
        <sz val="10"/>
        <color rgb="FF0070C0"/>
        <rFont val="Sylfaen"/>
        <family val="1"/>
        <charset val="204"/>
      </rPr>
      <t>(ანაზღა.  შვებ. ორს. მშობ. და ბავშვ. მოვლ. გამო. 2017 წლის 25 სექტემბრიდან  2018 წლის 12 აპრილის ჩათვლით)</t>
    </r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</si>
  <si>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</si>
  <si>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r>
      <t xml:space="preserve">ნანა რევია  </t>
    </r>
    <r>
      <rPr>
        <b/>
        <sz val="10"/>
        <color rgb="FF0070C0"/>
        <rFont val="Sylfaen"/>
        <family val="1"/>
        <charset val="204"/>
      </rPr>
      <t>(ანაზღა.  შვებ. ორს. მშობ. და ბავშვ. მოვლ. გამო. 2017 წლის 10 ივლისიდან  2018 წლის 8 იანვრის ჩათვლით)</t>
    </r>
  </si>
  <si>
    <t>ნანა ბენდუქიძე</t>
  </si>
  <si>
    <t>პირველადი სტრუქტურული ერთეულის  ხელმძღვანელის მოადგილის თანამდებობა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</si>
  <si>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</si>
  <si>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</si>
  <si>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დიანა ჯიშკარიანი</t>
    </r>
    <r>
      <rPr>
        <b/>
        <sz val="10"/>
        <color theme="1"/>
        <rFont val="Sylfaen"/>
        <family val="1"/>
      </rPr>
      <t xml:space="preserve"> </t>
    </r>
    <r>
      <rPr>
        <sz val="10"/>
        <color rgb="FFFF0000"/>
        <rFont val="Sylfaen"/>
        <family val="1"/>
      </rPr>
      <t xml:space="preserve">                                             </t>
    </r>
    <r>
      <rPr>
        <b/>
        <sz val="10"/>
        <color rgb="FFFF0000"/>
        <rFont val="Sylfaen"/>
        <family val="1"/>
      </rPr>
      <t xml:space="preserve">                </t>
    </r>
    <r>
      <rPr>
        <sz val="10"/>
        <color rgb="FFFF0000"/>
        <rFont val="Sylfaen"/>
        <family val="1"/>
      </rPr>
      <t xml:space="preserve">    </t>
    </r>
    <r>
      <rPr>
        <sz val="10"/>
        <color theme="1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7030A0"/>
        <rFont val="Sylfaen"/>
        <family val="1"/>
      </rPr>
      <t xml:space="preserve">    </t>
    </r>
  </si>
  <si>
    <r>
      <t>სამმართველოს უფროსი</t>
    </r>
    <r>
      <rPr>
        <b/>
        <sz val="10"/>
        <color rgb="FFFF0000"/>
        <rFont val="Sylfaen"/>
        <family val="1"/>
      </rPr>
      <t xml:space="preserve"> </t>
    </r>
  </si>
  <si>
    <t xml:space="preserve">ირმა აბრამიშვილი </t>
  </si>
  <si>
    <t xml:space="preserve">ნათია ბერუაშვილი </t>
  </si>
  <si>
    <t>ეთერი ვარაზაშვილი</t>
  </si>
  <si>
    <t xml:space="preserve">მაია ჟორდანია </t>
  </si>
  <si>
    <t>მიხეილ ტყეშელაშვილი</t>
  </si>
  <si>
    <t>თამარ გვილავა</t>
  </si>
  <si>
    <t xml:space="preserve">ნინო შალვაშვილი </t>
  </si>
  <si>
    <r>
      <t>დავით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ბოდოკია</t>
    </r>
  </si>
  <si>
    <t xml:space="preserve">თინათინ საჩკოვი 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</si>
  <si>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</si>
  <si>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 xml:space="preserve">სამმართველოს უფროსი </t>
  </si>
  <si>
    <t xml:space="preserve">მთავარი სპეციალისტი </t>
  </si>
  <si>
    <t xml:space="preserve">დეპარტამენტის უფროსის მოადგილე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</si>
  <si>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ლიკა კლიმიაშვილი </t>
  </si>
  <si>
    <t xml:space="preserve">მერი გვერდწითელი  </t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</si>
  <si>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</si>
  <si>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ადმინისტრაციული ხელშეკრულებით დასაკავებელი პოზიცია</t>
  </si>
  <si>
    <t xml:space="preserve">მინისტრის მოადგილის (ზაზა სოფრომაძე) თანაშემწე </t>
  </si>
  <si>
    <t xml:space="preserve">ნათია ჭითანავა </t>
  </si>
  <si>
    <t>მინისტრის მოადგილე</t>
  </si>
  <si>
    <t>ზაზა სოფრომაძე</t>
  </si>
  <si>
    <t>სახელმწიფო-პოლიტიკური თანამდებობის პირი</t>
  </si>
  <si>
    <t>მინისტრი</t>
  </si>
  <si>
    <t>დავით სერგეენკო</t>
  </si>
  <si>
    <t>თამილა ბარკალაია</t>
  </si>
  <si>
    <t>ზურაბ ფესვიანიძე</t>
  </si>
  <si>
    <t>საშუალოდ ერთი თვის ანაზღაურება (1/12)</t>
  </si>
  <si>
    <t>2017 წლის 1 იანვრიდან 2018 წლის 1 იანვრამდე მიღებული შრომის ანაზღაურება (თანამდებობრივი სარგო, დანამატი, პრემია -მ.შ 13-ე)</t>
  </si>
  <si>
    <t>ს უ ლ</t>
  </si>
  <si>
    <t>კოეფიციენტი</t>
  </si>
  <si>
    <t>ახალი სარგო</t>
  </si>
  <si>
    <t>ვაკანსია</t>
  </si>
  <si>
    <t>რაოდენობა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</si>
  <si>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</si>
  <si>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</si>
  <si>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</si>
  <si>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</si>
  <si>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</si>
  <si>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</si>
  <si>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</si>
  <si>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</si>
  <si>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</si>
  <si>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</si>
  <si>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</si>
  <si>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ქრისტინა გოროდნიჩევა </t>
  </si>
  <si>
    <t>მინისტრის პირველი მოადგილე</t>
  </si>
  <si>
    <t xml:space="preserve">სახელმწიფო პოლიტიკური თანამდებობის პირები </t>
  </si>
  <si>
    <t>ადმინისტრაციული ხელშეკრულებით დასაქმებული თანამშრომლები</t>
  </si>
  <si>
    <t>მინისტრის მთავარი მრჩეველი</t>
  </si>
  <si>
    <t>მინისტრის თანაშემწე</t>
  </si>
  <si>
    <t>მინისტრის პირველი მოადგილის  თანაშემწე</t>
  </si>
  <si>
    <t>მინისტრის მოადგილის თანაშემწე</t>
  </si>
  <si>
    <t xml:space="preserve">ვაკანსია </t>
  </si>
  <si>
    <t>წლიური ეფექტი</t>
  </si>
  <si>
    <t>ცხრილი N1</t>
  </si>
  <si>
    <t>დანართი N1</t>
  </si>
  <si>
    <t>რანგი</t>
  </si>
  <si>
    <t>თანამდებობათა იერარქია</t>
  </si>
  <si>
    <t>თანამდებობობის  აღწერა</t>
  </si>
  <si>
    <t>კოეფიციენტების კატეგორიები თანამდებობრივი სარგოებისათვის</t>
  </si>
  <si>
    <t xml:space="preserve">საჯარო დაწესებულების პირველადი სტრუქტურული ერთეულის  ხელმძღვანელის თანამდებობა; </t>
  </si>
  <si>
    <t xml:space="preserve">საჯარო დაწესებულების პირველადი სტრუქტურული ერთეულის  ხელმძღვანელის მოადგილის თანამდებობა; </t>
  </si>
  <si>
    <t xml:space="preserve">საჯარო დაწესებულების მეორადი სტრუქტურული ერთეულის ხელმძღვანელის თანამდებობა; </t>
  </si>
  <si>
    <t>საჯარო დაწესებულების პირველი კატეგორიის უფროსი სპეციალისტის თანამდებობა;</t>
  </si>
  <si>
    <t xml:space="preserve">საჯარო დაწესებულების მეორე კატეგორიის უფროსი სპეციალისტის თანამდებობა; </t>
  </si>
  <si>
    <t xml:space="preserve">საჯარო დაწესებულების მესამე კატეგორიის უფროსი სპეციალისტის თანამდებობა; </t>
  </si>
  <si>
    <t xml:space="preserve">საჯარო დაწესებულების პირველი კატეგორიის უმცროსი სპეციალისტის  თანამდებობა; </t>
  </si>
  <si>
    <t>საჯარო დაწესებულების მეორე კატეგორიის უმცროსი სპეციალისტის თანამდებობა;</t>
  </si>
  <si>
    <t>საჯარო დაწესებულების მესამე კატეგორიის უმცროსი სპეციალისტის თანამდებობა;</t>
  </si>
  <si>
    <t>დეპ-ის უფროსების შემოთავ.</t>
  </si>
  <si>
    <t>წლიური დამტკიცებული</t>
  </si>
  <si>
    <t>წლიური საკასო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</si>
</sst>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34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sz val="1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70C0"/>
      <name val="Sylfaen"/>
      <family val="1"/>
      <charset val="204"/>
    </font>
    <font>
      <b/>
      <sz val="8"/>
      <color theme="1"/>
      <name val="Sylfaen"/>
      <family val="1"/>
    </font>
    <font>
      <b/>
      <sz val="8"/>
      <color theme="1"/>
      <name val="Sylfaen"/>
      <family val="1"/>
      <charset val="204"/>
    </font>
    <font>
      <b/>
      <sz val="10"/>
      <name val="Sylfaen"/>
      <family val="1"/>
    </font>
    <font>
      <b/>
      <sz val="10"/>
      <color rgb="FF7030A0"/>
      <name val="Sylfaen"/>
      <family val="1"/>
    </font>
    <font>
      <b/>
      <sz val="10"/>
      <color rgb="FF0070C0"/>
      <name val="Sylfaen"/>
      <family val="1"/>
      <charset val="204"/>
    </font>
    <font>
      <sz val="10"/>
      <color rgb="FFFF0000"/>
      <name val="Sylfaen"/>
      <family val="1"/>
    </font>
    <font>
      <sz val="10"/>
      <color theme="1"/>
      <name val="Calibri"/>
      <family val="2"/>
      <scheme val="minor"/>
    </font>
    <font>
      <sz val="10"/>
      <color rgb="FF00B050"/>
      <name val="Sylfaen"/>
      <family val="1"/>
    </font>
    <font>
      <sz val="10"/>
      <color rgb="FF7030A0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Sylfaen"/>
      <family val="1"/>
      <charset val="204"/>
    </font>
    <font>
      <sz val="10"/>
      <color rgb="FFC00000"/>
      <name val="Sylfaen"/>
      <family val="1"/>
      <charset val="204"/>
    </font>
    <font>
      <b/>
      <u/>
      <sz val="10"/>
      <color rgb="FFC00000"/>
      <name val="Sylfaen"/>
      <family val="1"/>
    </font>
    <font>
      <sz val="8"/>
      <color theme="1"/>
      <name val="Sylfaen"/>
      <family val="1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Sylfaen"/>
      <family val="1"/>
    </font>
    <font>
      <sz val="10"/>
      <color theme="3" tint="0.39997558519241921"/>
      <name val="Sylfaen"/>
      <family val="1"/>
    </font>
    <font>
      <b/>
      <sz val="8"/>
      <color theme="3" tint="0.3999755851924192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43" fontId="2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3" fontId="7" fillId="0" borderId="1" xfId="2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164" fontId="13" fillId="0" borderId="9" xfId="0" applyNumberFormat="1" applyFont="1" applyBorder="1" applyAlignment="1">
      <alignment horizontal="right" vertical="center" wrapText="1"/>
    </xf>
    <xf numFmtId="164" fontId="2" fillId="6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7" fillId="0" borderId="1" xfId="2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22" fillId="2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2" fillId="6" borderId="1" xfId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vertical="center" wrapText="1"/>
    </xf>
    <xf numFmtId="164" fontId="22" fillId="6" borderId="1" xfId="0" applyNumberFormat="1" applyFont="1" applyFill="1" applyBorder="1" applyAlignment="1">
      <alignment horizontal="right" vertical="center" wrapText="1"/>
    </xf>
    <xf numFmtId="164" fontId="22" fillId="6" borderId="1" xfId="0" applyNumberFormat="1" applyFont="1" applyFill="1" applyBorder="1" applyAlignment="1">
      <alignment vertical="center" wrapText="1"/>
    </xf>
    <xf numFmtId="164" fontId="13" fillId="2" borderId="9" xfId="0" applyNumberFormat="1" applyFont="1" applyFill="1" applyBorder="1" applyAlignment="1">
      <alignment horizontal="righ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22" fillId="6" borderId="1" xfId="1" applyFont="1" applyFill="1" applyBorder="1" applyAlignment="1">
      <alignment horizontal="left" vertical="center" wrapText="1"/>
    </xf>
    <xf numFmtId="164" fontId="24" fillId="0" borderId="0" xfId="0" applyNumberFormat="1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3" fontId="25" fillId="0" borderId="0" xfId="0" applyNumberFormat="1" applyFont="1" applyAlignment="1">
      <alignment horizontal="left" vertical="center" wrapText="1"/>
    </xf>
    <xf numFmtId="0" fontId="26" fillId="0" borderId="0" xfId="3"/>
    <xf numFmtId="0" fontId="27" fillId="2" borderId="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left" vertical="center" wrapText="1" indent="1"/>
    </xf>
    <xf numFmtId="43" fontId="28" fillId="2" borderId="1" xfId="4" applyNumberFormat="1" applyFont="1" applyFill="1" applyBorder="1" applyAlignment="1">
      <alignment horizontal="center" vertical="center"/>
    </xf>
    <xf numFmtId="0" fontId="29" fillId="2" borderId="1" xfId="3" applyFont="1" applyFill="1" applyBorder="1" applyAlignment="1">
      <alignment horizontal="left" wrapText="1" indent="1"/>
    </xf>
    <xf numFmtId="0" fontId="22" fillId="3" borderId="1" xfId="1" applyFont="1" applyFill="1" applyBorder="1" applyAlignment="1">
      <alignment horizontal="left" vertical="center" wrapText="1"/>
    </xf>
    <xf numFmtId="0" fontId="22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43" fontId="31" fillId="0" borderId="0" xfId="0" applyNumberFormat="1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vertical="center" wrapText="1"/>
    </xf>
    <xf numFmtId="164" fontId="22" fillId="7" borderId="1" xfId="0" applyNumberFormat="1" applyFont="1" applyFill="1" applyBorder="1" applyAlignment="1">
      <alignment horizontal="right" vertical="center" wrapText="1"/>
    </xf>
    <xf numFmtId="164" fontId="22" fillId="7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22" fillId="0" borderId="1" xfId="0" applyNumberFormat="1" applyFont="1" applyFill="1" applyBorder="1" applyAlignment="1">
      <alignment horizontal="right" vertical="center" wrapText="1"/>
    </xf>
    <xf numFmtId="164" fontId="2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2" fillId="6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left" vertical="center" wrapText="1"/>
    </xf>
    <xf numFmtId="164" fontId="13" fillId="0" borderId="9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0" borderId="11" xfId="3" applyBorder="1" applyAlignment="1">
      <alignment horizontal="center"/>
    </xf>
    <xf numFmtId="0" fontId="28" fillId="2" borderId="2" xfId="3" applyFont="1" applyFill="1" applyBorder="1" applyAlignment="1">
      <alignment horizontal="center" vertical="center"/>
    </xf>
    <xf numFmtId="0" fontId="28" fillId="2" borderId="10" xfId="3" applyFont="1" applyFill="1" applyBorder="1" applyAlignment="1">
      <alignment horizontal="center" vertical="center"/>
    </xf>
    <xf numFmtId="0" fontId="28" fillId="2" borderId="3" xfId="3" applyFont="1" applyFill="1" applyBorder="1" applyAlignment="1">
      <alignment horizontal="center" vertical="center"/>
    </xf>
  </cellXfs>
  <cellStyles count="5">
    <cellStyle name="Comma" xfId="2" builtinId="3"/>
    <cellStyle name="Comma 2" xfId="4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8"/>
  <sheetViews>
    <sheetView tabSelected="1" zoomScale="95" zoomScaleNormal="95" workbookViewId="0">
      <selection activeCell="I31" sqref="I31:I54"/>
    </sheetView>
  </sheetViews>
  <sheetFormatPr defaultRowHeight="15" x14ac:dyDescent="0.25"/>
  <cols>
    <col min="1" max="1" width="3.5703125" style="2" customWidth="1"/>
    <col min="2" max="2" width="10.42578125" style="1" customWidth="1"/>
    <col min="3" max="3" width="27.5703125" style="2" customWidth="1"/>
    <col min="4" max="4" width="32.5703125" style="2" customWidth="1"/>
    <col min="5" max="5" width="19.28515625" style="8" customWidth="1"/>
    <col min="6" max="6" width="14.85546875" style="28" customWidth="1"/>
    <col min="7" max="7" width="19" style="73" customWidth="1"/>
    <col min="8" max="8" width="14.28515625" style="2" customWidth="1"/>
    <col min="9" max="9" width="8.5703125" style="133" customWidth="1"/>
    <col min="10" max="10" width="13.5703125" style="6" customWidth="1"/>
    <col min="11" max="11" width="15.140625" style="6" customWidth="1"/>
    <col min="12" max="12" width="14.140625" style="90" hidden="1" customWidth="1"/>
    <col min="13" max="13" width="10.28515625" style="2" customWidth="1"/>
    <col min="14" max="16384" width="9.140625" style="2"/>
  </cols>
  <sheetData>
    <row r="1" spans="1:12" ht="23.25" customHeight="1" x14ac:dyDescent="0.25">
      <c r="B1" s="147" t="s">
        <v>229</v>
      </c>
      <c r="C1" s="170" t="s">
        <v>0</v>
      </c>
      <c r="D1" s="152" t="s">
        <v>0</v>
      </c>
      <c r="E1" s="172" t="s">
        <v>1</v>
      </c>
      <c r="F1" s="159" t="s">
        <v>137</v>
      </c>
      <c r="G1" s="174" t="s">
        <v>224</v>
      </c>
      <c r="H1" s="147" t="s">
        <v>223</v>
      </c>
      <c r="I1" s="154" t="s">
        <v>226</v>
      </c>
      <c r="J1" s="145" t="s">
        <v>227</v>
      </c>
      <c r="K1" s="145" t="s">
        <v>250</v>
      </c>
      <c r="L1" s="145" t="s">
        <v>266</v>
      </c>
    </row>
    <row r="2" spans="1:12" ht="65.25" customHeight="1" x14ac:dyDescent="0.25">
      <c r="B2" s="148"/>
      <c r="C2" s="171"/>
      <c r="D2" s="153"/>
      <c r="E2" s="173"/>
      <c r="F2" s="160"/>
      <c r="G2" s="175"/>
      <c r="H2" s="148"/>
      <c r="I2" s="155"/>
      <c r="J2" s="146"/>
      <c r="K2" s="146"/>
      <c r="L2" s="146"/>
    </row>
    <row r="3" spans="1:12" ht="20.25" customHeight="1" x14ac:dyDescent="0.25">
      <c r="B3" s="34">
        <v>5</v>
      </c>
      <c r="C3" s="176" t="s">
        <v>243</v>
      </c>
      <c r="D3" s="177"/>
      <c r="E3" s="178"/>
      <c r="F3" s="26"/>
      <c r="G3" s="64"/>
      <c r="H3" s="3"/>
      <c r="I3" s="109"/>
      <c r="J3" s="35"/>
      <c r="K3" s="35"/>
    </row>
    <row r="4" spans="1:12" ht="30.75" customHeight="1" x14ac:dyDescent="0.25">
      <c r="B4" s="50">
        <v>1</v>
      </c>
      <c r="C4" s="51" t="s">
        <v>219</v>
      </c>
      <c r="D4" s="52" t="s">
        <v>218</v>
      </c>
      <c r="E4" s="53" t="s">
        <v>220</v>
      </c>
      <c r="F4" s="54">
        <v>3540</v>
      </c>
      <c r="G4" s="65">
        <v>75000</v>
      </c>
      <c r="H4" s="55">
        <f>G4/12</f>
        <v>6250</v>
      </c>
      <c r="I4" s="122"/>
      <c r="J4" s="54">
        <v>6250</v>
      </c>
      <c r="K4" s="54">
        <f>J4*12</f>
        <v>75000</v>
      </c>
    </row>
    <row r="5" spans="1:12" ht="30" x14ac:dyDescent="0.25">
      <c r="B5" s="50">
        <v>1</v>
      </c>
      <c r="C5" s="78" t="s">
        <v>242</v>
      </c>
      <c r="D5" s="79" t="s">
        <v>218</v>
      </c>
      <c r="E5" s="78" t="s">
        <v>249</v>
      </c>
      <c r="F5" s="80">
        <v>2950</v>
      </c>
      <c r="G5" s="81"/>
      <c r="H5" s="82"/>
      <c r="I5" s="123"/>
      <c r="J5" s="135">
        <v>6200</v>
      </c>
      <c r="K5" s="135">
        <f t="shared" ref="K5:K67" si="0">J5*12</f>
        <v>74400</v>
      </c>
    </row>
    <row r="6" spans="1:12" ht="30" x14ac:dyDescent="0.25">
      <c r="B6" s="50">
        <v>1</v>
      </c>
      <c r="C6" s="51" t="s">
        <v>216</v>
      </c>
      <c r="D6" s="52" t="s">
        <v>218</v>
      </c>
      <c r="E6" s="53" t="s">
        <v>217</v>
      </c>
      <c r="F6" s="54">
        <v>2720</v>
      </c>
      <c r="G6" s="65">
        <v>81600</v>
      </c>
      <c r="H6" s="55">
        <f t="shared" ref="H6:H76" si="1">G6/12</f>
        <v>6800</v>
      </c>
      <c r="I6" s="122"/>
      <c r="J6" s="54">
        <v>6000</v>
      </c>
      <c r="K6" s="54">
        <f t="shared" si="0"/>
        <v>72000</v>
      </c>
    </row>
    <row r="7" spans="1:12" ht="30" x14ac:dyDescent="0.25">
      <c r="B7" s="50">
        <v>1</v>
      </c>
      <c r="C7" s="51" t="s">
        <v>216</v>
      </c>
      <c r="D7" s="52" t="s">
        <v>218</v>
      </c>
      <c r="E7" s="53" t="s">
        <v>221</v>
      </c>
      <c r="F7" s="54">
        <v>2720</v>
      </c>
      <c r="G7" s="65">
        <v>2072.38</v>
      </c>
      <c r="H7" s="55">
        <f t="shared" si="1"/>
        <v>172.69833333333335</v>
      </c>
      <c r="I7" s="122"/>
      <c r="J7" s="54">
        <v>5600</v>
      </c>
      <c r="K7" s="54">
        <f t="shared" si="0"/>
        <v>67200</v>
      </c>
    </row>
    <row r="8" spans="1:12" ht="30" x14ac:dyDescent="0.25">
      <c r="B8" s="50">
        <v>1</v>
      </c>
      <c r="C8" s="78" t="s">
        <v>216</v>
      </c>
      <c r="D8" s="79" t="s">
        <v>218</v>
      </c>
      <c r="E8" s="78" t="s">
        <v>249</v>
      </c>
      <c r="F8" s="80">
        <v>2720</v>
      </c>
      <c r="G8" s="81"/>
      <c r="H8" s="82"/>
      <c r="I8" s="123"/>
      <c r="J8" s="135">
        <v>5600</v>
      </c>
      <c r="K8" s="135">
        <f t="shared" si="0"/>
        <v>67200</v>
      </c>
    </row>
    <row r="9" spans="1:12" ht="20.25" customHeight="1" x14ac:dyDescent="0.25">
      <c r="B9" s="27">
        <v>6</v>
      </c>
      <c r="C9" s="149" t="s">
        <v>244</v>
      </c>
      <c r="D9" s="150"/>
      <c r="E9" s="151"/>
      <c r="F9" s="26"/>
      <c r="G9" s="83"/>
      <c r="H9" s="7"/>
      <c r="I9" s="124"/>
      <c r="J9" s="31"/>
      <c r="K9" s="31"/>
    </row>
    <row r="10" spans="1:12" ht="45" x14ac:dyDescent="0.25">
      <c r="B10" s="50">
        <v>1</v>
      </c>
      <c r="C10" s="84" t="s">
        <v>245</v>
      </c>
      <c r="D10" s="52" t="s">
        <v>213</v>
      </c>
      <c r="E10" s="53"/>
      <c r="F10" s="54">
        <v>1900</v>
      </c>
      <c r="G10" s="65"/>
      <c r="H10" s="55"/>
      <c r="I10" s="122"/>
      <c r="J10" s="54">
        <v>2150</v>
      </c>
      <c r="K10" s="54">
        <f t="shared" si="0"/>
        <v>25800</v>
      </c>
    </row>
    <row r="11" spans="1:12" ht="45" x14ac:dyDescent="0.25">
      <c r="B11" s="50">
        <v>1</v>
      </c>
      <c r="C11" s="100" t="s">
        <v>246</v>
      </c>
      <c r="D11" s="101" t="s">
        <v>213</v>
      </c>
      <c r="E11" s="89" t="s">
        <v>228</v>
      </c>
      <c r="F11" s="102">
        <v>1000</v>
      </c>
      <c r="G11" s="75"/>
      <c r="H11" s="33"/>
      <c r="I11" s="103"/>
      <c r="J11" s="136">
        <v>1600</v>
      </c>
      <c r="K11" s="136">
        <f t="shared" si="0"/>
        <v>19200</v>
      </c>
    </row>
    <row r="12" spans="1:12" ht="45" x14ac:dyDescent="0.25">
      <c r="B12" s="50">
        <v>1</v>
      </c>
      <c r="C12" s="85" t="s">
        <v>247</v>
      </c>
      <c r="D12" s="79" t="s">
        <v>213</v>
      </c>
      <c r="E12" s="78" t="s">
        <v>249</v>
      </c>
      <c r="F12" s="80">
        <v>800</v>
      </c>
      <c r="G12" s="65"/>
      <c r="H12" s="55"/>
      <c r="I12" s="122"/>
      <c r="J12" s="135">
        <v>1300</v>
      </c>
      <c r="K12" s="135">
        <f t="shared" si="0"/>
        <v>15600</v>
      </c>
    </row>
    <row r="13" spans="1:12" ht="45" x14ac:dyDescent="0.25">
      <c r="B13" s="50">
        <v>1</v>
      </c>
      <c r="C13" s="84" t="s">
        <v>214</v>
      </c>
      <c r="D13" s="52" t="s">
        <v>213</v>
      </c>
      <c r="E13" s="53" t="s">
        <v>215</v>
      </c>
      <c r="F13" s="54">
        <v>800</v>
      </c>
      <c r="G13" s="65">
        <v>14400</v>
      </c>
      <c r="H13" s="55">
        <f>G13/12</f>
        <v>1200</v>
      </c>
      <c r="I13" s="122"/>
      <c r="J13" s="54">
        <v>1300</v>
      </c>
      <c r="K13" s="54">
        <f>J13*12</f>
        <v>15600</v>
      </c>
    </row>
    <row r="14" spans="1:12" ht="45" x14ac:dyDescent="0.25">
      <c r="B14" s="50">
        <v>1</v>
      </c>
      <c r="C14" s="85" t="s">
        <v>248</v>
      </c>
      <c r="D14" s="79" t="s">
        <v>213</v>
      </c>
      <c r="E14" s="78" t="s">
        <v>249</v>
      </c>
      <c r="F14" s="80">
        <v>800</v>
      </c>
      <c r="G14" s="81"/>
      <c r="H14" s="82"/>
      <c r="I14" s="123"/>
      <c r="J14" s="135">
        <v>1300</v>
      </c>
      <c r="K14" s="135">
        <f t="shared" si="0"/>
        <v>15600</v>
      </c>
    </row>
    <row r="15" spans="1:12" ht="45" x14ac:dyDescent="0.25">
      <c r="B15" s="50">
        <v>1</v>
      </c>
      <c r="C15" s="85" t="s">
        <v>248</v>
      </c>
      <c r="D15" s="79" t="s">
        <v>213</v>
      </c>
      <c r="E15" s="78" t="s">
        <v>249</v>
      </c>
      <c r="F15" s="80">
        <v>800</v>
      </c>
      <c r="G15" s="81"/>
      <c r="H15" s="82"/>
      <c r="I15" s="122"/>
      <c r="J15" s="135">
        <v>1300</v>
      </c>
      <c r="K15" s="135">
        <f t="shared" si="0"/>
        <v>15600</v>
      </c>
    </row>
    <row r="16" spans="1:12" ht="39" customHeight="1" x14ac:dyDescent="0.25">
      <c r="A16" s="56" t="s">
        <v>230</v>
      </c>
      <c r="B16" s="48">
        <f>B17+B18+B23</f>
        <v>11</v>
      </c>
      <c r="C16" s="164" t="s">
        <v>175</v>
      </c>
      <c r="D16" s="165"/>
      <c r="E16" s="166"/>
      <c r="F16" s="43"/>
      <c r="G16" s="66"/>
      <c r="H16" s="44"/>
      <c r="I16" s="125"/>
      <c r="J16" s="45"/>
      <c r="K16" s="45"/>
      <c r="L16" s="110">
        <f>SUM(J17:J29)</f>
        <v>22900</v>
      </c>
    </row>
    <row r="17" spans="1:12" ht="45" x14ac:dyDescent="0.25">
      <c r="B17" s="5">
        <v>1</v>
      </c>
      <c r="C17" s="3" t="s">
        <v>158</v>
      </c>
      <c r="D17" s="13" t="s">
        <v>176</v>
      </c>
      <c r="E17" s="9" t="s">
        <v>85</v>
      </c>
      <c r="F17" s="36">
        <v>2150</v>
      </c>
      <c r="G17" s="67">
        <v>49265</v>
      </c>
      <c r="H17" s="30">
        <f t="shared" si="1"/>
        <v>4105.416666666667</v>
      </c>
      <c r="I17" s="109">
        <v>4.4000000000000004</v>
      </c>
      <c r="J17" s="36">
        <f>I17*1000</f>
        <v>4400</v>
      </c>
      <c r="K17" s="36">
        <f t="shared" si="0"/>
        <v>52800</v>
      </c>
    </row>
    <row r="18" spans="1:12" x14ac:dyDescent="0.25">
      <c r="B18" s="38">
        <v>4</v>
      </c>
      <c r="C18" s="161" t="s">
        <v>177</v>
      </c>
      <c r="D18" s="162"/>
      <c r="E18" s="163"/>
      <c r="F18" s="41"/>
      <c r="G18" s="68"/>
      <c r="H18" s="40">
        <f t="shared" si="1"/>
        <v>0</v>
      </c>
      <c r="I18" s="126"/>
      <c r="J18" s="41"/>
      <c r="K18" s="41">
        <f t="shared" si="0"/>
        <v>0</v>
      </c>
    </row>
    <row r="19" spans="1:12" ht="45" x14ac:dyDescent="0.25">
      <c r="B19" s="5">
        <v>1</v>
      </c>
      <c r="C19" s="3" t="s">
        <v>7</v>
      </c>
      <c r="D19" s="13" t="s">
        <v>178</v>
      </c>
      <c r="E19" s="10" t="s">
        <v>182</v>
      </c>
      <c r="F19" s="36">
        <v>1600</v>
      </c>
      <c r="G19" s="67">
        <v>28310.11</v>
      </c>
      <c r="H19" s="30">
        <f t="shared" si="1"/>
        <v>2359.1758333333332</v>
      </c>
      <c r="I19" s="109">
        <v>2.8</v>
      </c>
      <c r="J19" s="36">
        <f t="shared" ref="J19:J82" si="2">I19*1000</f>
        <v>2800</v>
      </c>
      <c r="K19" s="36">
        <f t="shared" si="0"/>
        <v>33600</v>
      </c>
    </row>
    <row r="20" spans="1:12" ht="30" x14ac:dyDescent="0.25">
      <c r="B20" s="5">
        <v>1</v>
      </c>
      <c r="C20" s="7" t="s">
        <v>2</v>
      </c>
      <c r="D20" s="13" t="s">
        <v>179</v>
      </c>
      <c r="E20" s="7" t="s">
        <v>5</v>
      </c>
      <c r="F20" s="36">
        <v>1000</v>
      </c>
      <c r="G20" s="67">
        <v>26859.06</v>
      </c>
      <c r="H20" s="30">
        <f t="shared" si="1"/>
        <v>2238.2550000000001</v>
      </c>
      <c r="I20" s="109">
        <v>2.2999999999999998</v>
      </c>
      <c r="J20" s="36">
        <f t="shared" si="2"/>
        <v>2300</v>
      </c>
      <c r="K20" s="36">
        <f t="shared" si="0"/>
        <v>27600</v>
      </c>
    </row>
    <row r="21" spans="1:12" ht="30" x14ac:dyDescent="0.25">
      <c r="B21" s="5">
        <v>1</v>
      </c>
      <c r="C21" s="7" t="s">
        <v>3</v>
      </c>
      <c r="D21" s="14" t="s">
        <v>180</v>
      </c>
      <c r="E21" s="7" t="s">
        <v>4</v>
      </c>
      <c r="F21" s="36">
        <v>900</v>
      </c>
      <c r="G21" s="67">
        <v>19675</v>
      </c>
      <c r="H21" s="30">
        <f t="shared" si="1"/>
        <v>1639.5833333333333</v>
      </c>
      <c r="I21" s="109">
        <v>1.6</v>
      </c>
      <c r="J21" s="36">
        <f t="shared" si="2"/>
        <v>1600</v>
      </c>
      <c r="K21" s="36">
        <f t="shared" si="0"/>
        <v>19200</v>
      </c>
    </row>
    <row r="22" spans="1:12" ht="30" x14ac:dyDescent="0.25">
      <c r="B22" s="5">
        <v>1</v>
      </c>
      <c r="C22" s="9" t="s">
        <v>6</v>
      </c>
      <c r="D22" s="13" t="s">
        <v>181</v>
      </c>
      <c r="E22" s="7" t="s">
        <v>93</v>
      </c>
      <c r="F22" s="36">
        <v>800</v>
      </c>
      <c r="G22" s="69">
        <v>15650</v>
      </c>
      <c r="H22" s="30">
        <f t="shared" si="1"/>
        <v>1304.1666666666667</v>
      </c>
      <c r="I22" s="109">
        <v>1.3</v>
      </c>
      <c r="J22" s="36">
        <f t="shared" si="2"/>
        <v>1300</v>
      </c>
      <c r="K22" s="36">
        <f t="shared" si="0"/>
        <v>15600</v>
      </c>
    </row>
    <row r="23" spans="1:12" ht="27.75" customHeight="1" x14ac:dyDescent="0.25">
      <c r="B23" s="38">
        <f>B24+B25+B26+B27+B28+B29</f>
        <v>6</v>
      </c>
      <c r="C23" s="161" t="s">
        <v>183</v>
      </c>
      <c r="D23" s="162"/>
      <c r="E23" s="163"/>
      <c r="F23" s="49"/>
      <c r="G23" s="68"/>
      <c r="H23" s="40"/>
      <c r="I23" s="126"/>
      <c r="J23" s="41"/>
      <c r="K23" s="41">
        <f t="shared" si="0"/>
        <v>0</v>
      </c>
    </row>
    <row r="24" spans="1:12" ht="45" x14ac:dyDescent="0.25">
      <c r="B24" s="5">
        <v>1</v>
      </c>
      <c r="C24" s="3" t="s">
        <v>7</v>
      </c>
      <c r="D24" s="13" t="s">
        <v>178</v>
      </c>
      <c r="E24" s="16" t="s">
        <v>186</v>
      </c>
      <c r="F24" s="36">
        <v>1600</v>
      </c>
      <c r="G24" s="69">
        <v>17392.849999999999</v>
      </c>
      <c r="H24" s="30">
        <f t="shared" si="1"/>
        <v>1449.4041666666665</v>
      </c>
      <c r="I24" s="109">
        <v>2.8</v>
      </c>
      <c r="J24" s="36">
        <f t="shared" si="2"/>
        <v>2800</v>
      </c>
      <c r="K24" s="36">
        <f t="shared" si="0"/>
        <v>33600</v>
      </c>
    </row>
    <row r="25" spans="1:12" ht="30" x14ac:dyDescent="0.25">
      <c r="B25" s="5">
        <v>1</v>
      </c>
      <c r="C25" s="3" t="s">
        <v>184</v>
      </c>
      <c r="D25" s="13" t="s">
        <v>179</v>
      </c>
      <c r="E25" s="3" t="s">
        <v>39</v>
      </c>
      <c r="F25" s="36">
        <v>1400</v>
      </c>
      <c r="G25" s="69">
        <v>26014.29</v>
      </c>
      <c r="H25" s="30">
        <f t="shared" si="1"/>
        <v>2167.8575000000001</v>
      </c>
      <c r="I25" s="109">
        <v>2.1</v>
      </c>
      <c r="J25" s="36">
        <f t="shared" si="2"/>
        <v>2100</v>
      </c>
      <c r="K25" s="36">
        <f t="shared" si="0"/>
        <v>25200</v>
      </c>
    </row>
    <row r="26" spans="1:12" ht="30" x14ac:dyDescent="0.25">
      <c r="B26" s="5">
        <v>1</v>
      </c>
      <c r="C26" s="3" t="s">
        <v>2</v>
      </c>
      <c r="D26" s="15" t="s">
        <v>185</v>
      </c>
      <c r="E26" s="3" t="s">
        <v>40</v>
      </c>
      <c r="F26" s="36">
        <v>1000</v>
      </c>
      <c r="G26" s="69">
        <v>19619.09</v>
      </c>
      <c r="H26" s="30">
        <f t="shared" si="1"/>
        <v>1634.9241666666667</v>
      </c>
      <c r="I26" s="109">
        <v>1.6</v>
      </c>
      <c r="J26" s="36">
        <f t="shared" si="2"/>
        <v>1600</v>
      </c>
      <c r="K26" s="36">
        <f t="shared" si="0"/>
        <v>19200</v>
      </c>
    </row>
    <row r="27" spans="1:12" ht="30" x14ac:dyDescent="0.25">
      <c r="B27" s="5">
        <v>1</v>
      </c>
      <c r="C27" s="7" t="s">
        <v>2</v>
      </c>
      <c r="D27" s="15" t="s">
        <v>185</v>
      </c>
      <c r="E27" s="7" t="s">
        <v>41</v>
      </c>
      <c r="F27" s="36">
        <v>1000</v>
      </c>
      <c r="G27" s="69">
        <v>19450</v>
      </c>
      <c r="H27" s="30">
        <f t="shared" si="1"/>
        <v>1620.8333333333333</v>
      </c>
      <c r="I27" s="109">
        <v>1.6</v>
      </c>
      <c r="J27" s="36">
        <f t="shared" si="2"/>
        <v>1600</v>
      </c>
      <c r="K27" s="36">
        <f t="shared" si="0"/>
        <v>19200</v>
      </c>
    </row>
    <row r="28" spans="1:12" ht="30" x14ac:dyDescent="0.25">
      <c r="B28" s="5">
        <v>1</v>
      </c>
      <c r="C28" s="3" t="s">
        <v>3</v>
      </c>
      <c r="D28" s="15" t="s">
        <v>180</v>
      </c>
      <c r="E28" s="3" t="s">
        <v>152</v>
      </c>
      <c r="F28" s="36">
        <v>900</v>
      </c>
      <c r="G28" s="69">
        <v>14800</v>
      </c>
      <c r="H28" s="30">
        <f t="shared" si="1"/>
        <v>1233.3333333333333</v>
      </c>
      <c r="I28" s="109">
        <v>1.2</v>
      </c>
      <c r="J28" s="36">
        <f t="shared" si="2"/>
        <v>1200</v>
      </c>
      <c r="K28" s="36">
        <f t="shared" si="0"/>
        <v>14400</v>
      </c>
    </row>
    <row r="29" spans="1:12" ht="30" x14ac:dyDescent="0.25">
      <c r="B29" s="5">
        <v>1</v>
      </c>
      <c r="C29" s="3" t="s">
        <v>3</v>
      </c>
      <c r="D29" s="15" t="s">
        <v>180</v>
      </c>
      <c r="E29" s="17" t="s">
        <v>96</v>
      </c>
      <c r="F29" s="36">
        <v>900</v>
      </c>
      <c r="G29" s="69">
        <v>14800</v>
      </c>
      <c r="H29" s="30">
        <f t="shared" si="1"/>
        <v>1233.3333333333333</v>
      </c>
      <c r="I29" s="109">
        <v>1.2</v>
      </c>
      <c r="J29" s="36">
        <f t="shared" si="2"/>
        <v>1200</v>
      </c>
      <c r="K29" s="36">
        <f t="shared" si="0"/>
        <v>14400</v>
      </c>
    </row>
    <row r="30" spans="1:12" ht="15" customHeight="1" x14ac:dyDescent="0.25">
      <c r="A30" s="56" t="s">
        <v>231</v>
      </c>
      <c r="B30" s="48">
        <f>B31+B32+B37</f>
        <v>22</v>
      </c>
      <c r="C30" s="164" t="s">
        <v>128</v>
      </c>
      <c r="D30" s="165"/>
      <c r="E30" s="166"/>
      <c r="F30" s="43"/>
      <c r="G30" s="66"/>
      <c r="H30" s="44"/>
      <c r="I30" s="125"/>
      <c r="J30" s="45"/>
      <c r="K30" s="45">
        <f t="shared" si="0"/>
        <v>0</v>
      </c>
    </row>
    <row r="31" spans="1:12" ht="45" x14ac:dyDescent="0.25">
      <c r="B31" s="5">
        <v>1</v>
      </c>
      <c r="C31" s="3" t="s">
        <v>158</v>
      </c>
      <c r="D31" s="13" t="s">
        <v>176</v>
      </c>
      <c r="E31" s="62" t="s">
        <v>187</v>
      </c>
      <c r="F31" s="36">
        <v>2150</v>
      </c>
      <c r="G31" s="69">
        <v>31956.82</v>
      </c>
      <c r="H31" s="30">
        <f t="shared" si="1"/>
        <v>2663.0683333333332</v>
      </c>
      <c r="I31" s="103">
        <v>4.4000000000000004</v>
      </c>
      <c r="J31" s="36">
        <f t="shared" si="2"/>
        <v>4400</v>
      </c>
      <c r="K31" s="36">
        <f t="shared" si="0"/>
        <v>52800</v>
      </c>
    </row>
    <row r="32" spans="1:12" x14ac:dyDescent="0.25">
      <c r="B32" s="38">
        <v>4</v>
      </c>
      <c r="C32" s="167" t="s">
        <v>86</v>
      </c>
      <c r="D32" s="168"/>
      <c r="E32" s="169"/>
      <c r="F32" s="39"/>
      <c r="G32" s="68"/>
      <c r="H32" s="40"/>
      <c r="I32" s="103"/>
      <c r="J32" s="41"/>
      <c r="K32" s="41">
        <f t="shared" si="0"/>
        <v>0</v>
      </c>
      <c r="L32" s="90">
        <v>7100</v>
      </c>
    </row>
    <row r="33" spans="2:11" ht="45" x14ac:dyDescent="0.25">
      <c r="B33" s="5">
        <v>1</v>
      </c>
      <c r="C33" s="3" t="s">
        <v>7</v>
      </c>
      <c r="D33" s="13" t="s">
        <v>178</v>
      </c>
      <c r="E33" s="18" t="s">
        <v>79</v>
      </c>
      <c r="F33" s="36">
        <v>1600</v>
      </c>
      <c r="G33" s="69">
        <v>41483.449999999997</v>
      </c>
      <c r="H33" s="30">
        <f t="shared" si="1"/>
        <v>3456.9541666666664</v>
      </c>
      <c r="I33" s="103">
        <v>3.1</v>
      </c>
      <c r="J33" s="36">
        <f t="shared" si="2"/>
        <v>3100</v>
      </c>
      <c r="K33" s="36">
        <f t="shared" si="0"/>
        <v>37200</v>
      </c>
    </row>
    <row r="34" spans="2:11" ht="30" x14ac:dyDescent="0.25">
      <c r="B34" s="5">
        <v>1</v>
      </c>
      <c r="C34" s="3" t="s">
        <v>2</v>
      </c>
      <c r="D34" s="15" t="s">
        <v>185</v>
      </c>
      <c r="E34" s="3" t="s">
        <v>8</v>
      </c>
      <c r="F34" s="36">
        <v>1000</v>
      </c>
      <c r="G34" s="69">
        <v>17774.55</v>
      </c>
      <c r="H34" s="30">
        <f t="shared" si="1"/>
        <v>1481.2124999999999</v>
      </c>
      <c r="I34" s="103">
        <v>1.4</v>
      </c>
      <c r="J34" s="36">
        <f t="shared" si="2"/>
        <v>1400</v>
      </c>
      <c r="K34" s="36">
        <f t="shared" si="0"/>
        <v>16800</v>
      </c>
    </row>
    <row r="35" spans="2:11" ht="30" x14ac:dyDescent="0.25">
      <c r="B35" s="5">
        <v>1</v>
      </c>
      <c r="C35" s="3" t="s">
        <v>2</v>
      </c>
      <c r="D35" s="15" t="s">
        <v>185</v>
      </c>
      <c r="E35" s="18" t="s">
        <v>84</v>
      </c>
      <c r="F35" s="36">
        <v>1000</v>
      </c>
      <c r="G35" s="69">
        <v>17878.57</v>
      </c>
      <c r="H35" s="30">
        <f t="shared" si="1"/>
        <v>1489.8808333333334</v>
      </c>
      <c r="I35" s="103">
        <v>1.4</v>
      </c>
      <c r="J35" s="36">
        <f t="shared" si="2"/>
        <v>1400</v>
      </c>
      <c r="K35" s="36">
        <f t="shared" si="0"/>
        <v>16800</v>
      </c>
    </row>
    <row r="36" spans="2:11" ht="135" x14ac:dyDescent="0.25">
      <c r="B36" s="5">
        <v>1</v>
      </c>
      <c r="C36" s="3" t="s">
        <v>2</v>
      </c>
      <c r="D36" s="15" t="s">
        <v>185</v>
      </c>
      <c r="E36" s="16" t="s">
        <v>188</v>
      </c>
      <c r="F36" s="36">
        <v>1000</v>
      </c>
      <c r="G36" s="69">
        <v>16049.99</v>
      </c>
      <c r="H36" s="30">
        <f t="shared" si="1"/>
        <v>1337.4991666666667</v>
      </c>
      <c r="I36" s="103">
        <v>1.2</v>
      </c>
      <c r="J36" s="36">
        <f t="shared" si="2"/>
        <v>1200</v>
      </c>
      <c r="K36" s="36">
        <f t="shared" si="0"/>
        <v>14400</v>
      </c>
    </row>
    <row r="37" spans="2:11" x14ac:dyDescent="0.25">
      <c r="B37" s="38">
        <v>17</v>
      </c>
      <c r="C37" s="167" t="s">
        <v>87</v>
      </c>
      <c r="D37" s="168"/>
      <c r="E37" s="169"/>
      <c r="F37" s="39"/>
      <c r="G37" s="68"/>
      <c r="H37" s="40"/>
      <c r="I37" s="103"/>
      <c r="J37" s="41"/>
      <c r="K37" s="41">
        <f t="shared" si="0"/>
        <v>0</v>
      </c>
    </row>
    <row r="38" spans="2:11" ht="45" x14ac:dyDescent="0.25">
      <c r="B38" s="5">
        <v>1</v>
      </c>
      <c r="C38" s="3" t="s">
        <v>7</v>
      </c>
      <c r="D38" s="13" t="s">
        <v>178</v>
      </c>
      <c r="E38" s="18" t="s">
        <v>81</v>
      </c>
      <c r="F38" s="36">
        <v>1600</v>
      </c>
      <c r="G38" s="69">
        <v>39047.49</v>
      </c>
      <c r="H38" s="30">
        <f t="shared" si="1"/>
        <v>3253.9575</v>
      </c>
      <c r="I38" s="103">
        <v>3.1</v>
      </c>
      <c r="J38" s="36">
        <f t="shared" si="2"/>
        <v>3100</v>
      </c>
      <c r="K38" s="36">
        <f t="shared" si="0"/>
        <v>37200</v>
      </c>
    </row>
    <row r="39" spans="2:11" ht="30" x14ac:dyDescent="0.25">
      <c r="B39" s="5">
        <v>1</v>
      </c>
      <c r="C39" s="3" t="s">
        <v>2</v>
      </c>
      <c r="D39" s="15" t="s">
        <v>185</v>
      </c>
      <c r="E39" s="18" t="s">
        <v>189</v>
      </c>
      <c r="F39" s="36">
        <v>1000</v>
      </c>
      <c r="G39" s="69">
        <v>16925.46</v>
      </c>
      <c r="H39" s="30">
        <f t="shared" si="1"/>
        <v>1410.4549999999999</v>
      </c>
      <c r="I39" s="103">
        <v>1.4</v>
      </c>
      <c r="J39" s="36">
        <f t="shared" si="2"/>
        <v>1400</v>
      </c>
      <c r="K39" s="36">
        <f t="shared" si="0"/>
        <v>16800</v>
      </c>
    </row>
    <row r="40" spans="2:11" ht="30" x14ac:dyDescent="0.25">
      <c r="B40" s="5">
        <v>1</v>
      </c>
      <c r="C40" s="3" t="s">
        <v>2</v>
      </c>
      <c r="D40" s="15" t="s">
        <v>185</v>
      </c>
      <c r="E40" s="16" t="s">
        <v>82</v>
      </c>
      <c r="F40" s="36">
        <v>1000</v>
      </c>
      <c r="G40" s="69">
        <v>16550</v>
      </c>
      <c r="H40" s="30">
        <f t="shared" si="1"/>
        <v>1379.1666666666667</v>
      </c>
      <c r="I40" s="103">
        <v>1.3</v>
      </c>
      <c r="J40" s="36">
        <f t="shared" si="2"/>
        <v>1300</v>
      </c>
      <c r="K40" s="36">
        <f t="shared" si="0"/>
        <v>15600</v>
      </c>
    </row>
    <row r="41" spans="2:11" ht="30" x14ac:dyDescent="0.25">
      <c r="B41" s="5">
        <v>1</v>
      </c>
      <c r="C41" s="3" t="s">
        <v>3</v>
      </c>
      <c r="D41" s="88" t="s">
        <v>180</v>
      </c>
      <c r="E41" s="3" t="s">
        <v>9</v>
      </c>
      <c r="F41" s="36">
        <v>900</v>
      </c>
      <c r="G41" s="69">
        <v>14600</v>
      </c>
      <c r="H41" s="30">
        <f t="shared" si="1"/>
        <v>1216.6666666666667</v>
      </c>
      <c r="I41" s="103">
        <v>1.2</v>
      </c>
      <c r="J41" s="36">
        <f t="shared" si="2"/>
        <v>1200</v>
      </c>
      <c r="K41" s="36">
        <f t="shared" si="0"/>
        <v>14400</v>
      </c>
    </row>
    <row r="42" spans="2:11" ht="30" x14ac:dyDescent="0.25">
      <c r="B42" s="5">
        <v>1</v>
      </c>
      <c r="C42" s="7" t="s">
        <v>3</v>
      </c>
      <c r="D42" s="88" t="s">
        <v>180</v>
      </c>
      <c r="E42" s="10" t="s">
        <v>166</v>
      </c>
      <c r="F42" s="36">
        <v>900</v>
      </c>
      <c r="G42" s="69">
        <v>15200</v>
      </c>
      <c r="H42" s="30">
        <f t="shared" si="1"/>
        <v>1266.6666666666667</v>
      </c>
      <c r="I42" s="103">
        <v>1.2</v>
      </c>
      <c r="J42" s="36">
        <f t="shared" si="2"/>
        <v>1200</v>
      </c>
      <c r="K42" s="36">
        <f t="shared" si="0"/>
        <v>14400</v>
      </c>
    </row>
    <row r="43" spans="2:11" ht="135" x14ac:dyDescent="0.25">
      <c r="B43" s="5">
        <v>1</v>
      </c>
      <c r="C43" s="3" t="s">
        <v>6</v>
      </c>
      <c r="D43" s="13" t="s">
        <v>181</v>
      </c>
      <c r="E43" s="3" t="s">
        <v>190</v>
      </c>
      <c r="F43" s="36">
        <v>800</v>
      </c>
      <c r="G43" s="69">
        <v>11100</v>
      </c>
      <c r="H43" s="30">
        <f t="shared" si="1"/>
        <v>925</v>
      </c>
      <c r="I43" s="103">
        <v>0.9</v>
      </c>
      <c r="J43" s="36">
        <f t="shared" si="2"/>
        <v>900</v>
      </c>
      <c r="K43" s="36">
        <f t="shared" si="0"/>
        <v>10800</v>
      </c>
    </row>
    <row r="44" spans="2:11" ht="30" x14ac:dyDescent="0.25">
      <c r="B44" s="5">
        <v>1</v>
      </c>
      <c r="C44" s="3" t="s">
        <v>6</v>
      </c>
      <c r="D44" s="13" t="s">
        <v>181</v>
      </c>
      <c r="E44" s="3" t="s">
        <v>10</v>
      </c>
      <c r="F44" s="36">
        <v>800</v>
      </c>
      <c r="G44" s="69">
        <v>11485.69</v>
      </c>
      <c r="H44" s="30">
        <f t="shared" si="1"/>
        <v>957.14083333333338</v>
      </c>
      <c r="I44" s="103">
        <v>0.9</v>
      </c>
      <c r="J44" s="36">
        <f t="shared" si="2"/>
        <v>900</v>
      </c>
      <c r="K44" s="36">
        <f t="shared" si="0"/>
        <v>10800</v>
      </c>
    </row>
    <row r="45" spans="2:11" ht="30" x14ac:dyDescent="0.25">
      <c r="B45" s="5">
        <v>1</v>
      </c>
      <c r="C45" s="3" t="s">
        <v>6</v>
      </c>
      <c r="D45" s="13" t="s">
        <v>181</v>
      </c>
      <c r="E45" s="3" t="s">
        <v>11</v>
      </c>
      <c r="F45" s="36">
        <v>800</v>
      </c>
      <c r="G45" s="69">
        <v>11600</v>
      </c>
      <c r="H45" s="30">
        <f t="shared" si="1"/>
        <v>966.66666666666663</v>
      </c>
      <c r="I45" s="103">
        <v>0.9</v>
      </c>
      <c r="J45" s="36">
        <f t="shared" si="2"/>
        <v>900</v>
      </c>
      <c r="K45" s="36">
        <f t="shared" si="0"/>
        <v>10800</v>
      </c>
    </row>
    <row r="46" spans="2:11" ht="30" x14ac:dyDescent="0.25">
      <c r="B46" s="5">
        <v>1</v>
      </c>
      <c r="C46" s="3" t="s">
        <v>6</v>
      </c>
      <c r="D46" s="13" t="s">
        <v>181</v>
      </c>
      <c r="E46" s="3" t="s">
        <v>12</v>
      </c>
      <c r="F46" s="36">
        <v>800</v>
      </c>
      <c r="G46" s="69">
        <v>10400</v>
      </c>
      <c r="H46" s="30">
        <f t="shared" si="1"/>
        <v>866.66666666666663</v>
      </c>
      <c r="I46" s="103">
        <v>0.8</v>
      </c>
      <c r="J46" s="36">
        <f t="shared" si="2"/>
        <v>800</v>
      </c>
      <c r="K46" s="36">
        <f t="shared" si="0"/>
        <v>9600</v>
      </c>
    </row>
    <row r="47" spans="2:11" ht="30" x14ac:dyDescent="0.25">
      <c r="B47" s="5">
        <v>1</v>
      </c>
      <c r="C47" s="3" t="s">
        <v>6</v>
      </c>
      <c r="D47" s="13" t="s">
        <v>181</v>
      </c>
      <c r="E47" s="3" t="s">
        <v>13</v>
      </c>
      <c r="F47" s="36">
        <v>800</v>
      </c>
      <c r="G47" s="69">
        <v>10400</v>
      </c>
      <c r="H47" s="30">
        <f t="shared" si="1"/>
        <v>866.66666666666663</v>
      </c>
      <c r="I47" s="103">
        <v>0.8</v>
      </c>
      <c r="J47" s="36">
        <f t="shared" si="2"/>
        <v>800</v>
      </c>
      <c r="K47" s="36">
        <f t="shared" si="0"/>
        <v>9600</v>
      </c>
    </row>
    <row r="48" spans="2:11" ht="30" x14ac:dyDescent="0.25">
      <c r="B48" s="5">
        <v>1</v>
      </c>
      <c r="C48" s="3" t="s">
        <v>6</v>
      </c>
      <c r="D48" s="13" t="s">
        <v>181</v>
      </c>
      <c r="E48" s="3" t="s">
        <v>14</v>
      </c>
      <c r="F48" s="36">
        <v>800</v>
      </c>
      <c r="G48" s="69">
        <v>10400</v>
      </c>
      <c r="H48" s="30">
        <f t="shared" si="1"/>
        <v>866.66666666666663</v>
      </c>
      <c r="I48" s="103">
        <v>0.8</v>
      </c>
      <c r="J48" s="36">
        <f t="shared" si="2"/>
        <v>800</v>
      </c>
      <c r="K48" s="36">
        <f t="shared" si="0"/>
        <v>9600</v>
      </c>
    </row>
    <row r="49" spans="1:12" ht="30" x14ac:dyDescent="0.25">
      <c r="B49" s="5">
        <v>1</v>
      </c>
      <c r="C49" s="3" t="s">
        <v>6</v>
      </c>
      <c r="D49" s="13" t="s">
        <v>181</v>
      </c>
      <c r="E49" s="3" t="s">
        <v>15</v>
      </c>
      <c r="F49" s="36">
        <v>800</v>
      </c>
      <c r="G49" s="69">
        <v>10400</v>
      </c>
      <c r="H49" s="30">
        <f t="shared" si="1"/>
        <v>866.66666666666663</v>
      </c>
      <c r="I49" s="103">
        <v>0.8</v>
      </c>
      <c r="J49" s="36">
        <f t="shared" si="2"/>
        <v>800</v>
      </c>
      <c r="K49" s="36">
        <f t="shared" si="0"/>
        <v>9600</v>
      </c>
    </row>
    <row r="50" spans="1:12" ht="30" x14ac:dyDescent="0.25">
      <c r="B50" s="5">
        <v>1</v>
      </c>
      <c r="C50" s="3" t="s">
        <v>6</v>
      </c>
      <c r="D50" s="13" t="s">
        <v>181</v>
      </c>
      <c r="E50" s="3" t="s">
        <v>16</v>
      </c>
      <c r="F50" s="36">
        <v>800</v>
      </c>
      <c r="G50" s="69">
        <v>10400</v>
      </c>
      <c r="H50" s="30">
        <f t="shared" si="1"/>
        <v>866.66666666666663</v>
      </c>
      <c r="I50" s="103">
        <v>0.8</v>
      </c>
      <c r="J50" s="36">
        <f t="shared" si="2"/>
        <v>800</v>
      </c>
      <c r="K50" s="36">
        <f t="shared" si="0"/>
        <v>9600</v>
      </c>
    </row>
    <row r="51" spans="1:12" ht="30" x14ac:dyDescent="0.25">
      <c r="B51" s="5">
        <v>1</v>
      </c>
      <c r="C51" s="3" t="s">
        <v>6</v>
      </c>
      <c r="D51" s="13" t="s">
        <v>181</v>
      </c>
      <c r="E51" s="10" t="s">
        <v>142</v>
      </c>
      <c r="F51" s="36">
        <v>800</v>
      </c>
      <c r="G51" s="69">
        <v>13660</v>
      </c>
      <c r="H51" s="30">
        <f t="shared" si="1"/>
        <v>1138.3333333333333</v>
      </c>
      <c r="I51" s="103">
        <v>1.1499999999999999</v>
      </c>
      <c r="J51" s="36">
        <f t="shared" si="2"/>
        <v>1150</v>
      </c>
      <c r="K51" s="36">
        <f t="shared" si="0"/>
        <v>13800</v>
      </c>
    </row>
    <row r="52" spans="1:12" ht="30" x14ac:dyDescent="0.25">
      <c r="B52" s="5">
        <v>1</v>
      </c>
      <c r="C52" s="3" t="s">
        <v>6</v>
      </c>
      <c r="D52" s="13" t="s">
        <v>181</v>
      </c>
      <c r="E52" s="18" t="s">
        <v>83</v>
      </c>
      <c r="F52" s="36">
        <v>800</v>
      </c>
      <c r="G52" s="69">
        <v>11600</v>
      </c>
      <c r="H52" s="30">
        <f t="shared" si="1"/>
        <v>966.66666666666663</v>
      </c>
      <c r="I52" s="103">
        <v>0.9</v>
      </c>
      <c r="J52" s="36">
        <f t="shared" si="2"/>
        <v>900</v>
      </c>
      <c r="K52" s="36">
        <f t="shared" si="0"/>
        <v>10800</v>
      </c>
    </row>
    <row r="53" spans="1:12" ht="30" x14ac:dyDescent="0.25">
      <c r="B53" s="5">
        <v>1</v>
      </c>
      <c r="C53" s="3" t="s">
        <v>6</v>
      </c>
      <c r="D53" s="13" t="s">
        <v>181</v>
      </c>
      <c r="E53" s="9" t="s">
        <v>167</v>
      </c>
      <c r="F53" s="36">
        <v>800</v>
      </c>
      <c r="G53" s="69">
        <v>11700</v>
      </c>
      <c r="H53" s="30">
        <f t="shared" si="1"/>
        <v>975</v>
      </c>
      <c r="I53" s="103">
        <v>0.9</v>
      </c>
      <c r="J53" s="36">
        <f t="shared" si="2"/>
        <v>900</v>
      </c>
      <c r="K53" s="36">
        <f t="shared" si="0"/>
        <v>10800</v>
      </c>
    </row>
    <row r="54" spans="1:12" ht="30" x14ac:dyDescent="0.25">
      <c r="B54" s="5">
        <v>1</v>
      </c>
      <c r="C54" s="3" t="s">
        <v>6</v>
      </c>
      <c r="D54" s="13" t="s">
        <v>181</v>
      </c>
      <c r="E54" s="10" t="s">
        <v>191</v>
      </c>
      <c r="F54" s="36">
        <v>800</v>
      </c>
      <c r="G54" s="69">
        <v>5636.36</v>
      </c>
      <c r="H54" s="30">
        <f t="shared" si="1"/>
        <v>469.69666666666666</v>
      </c>
      <c r="I54" s="103">
        <v>0.8</v>
      </c>
      <c r="J54" s="36">
        <f t="shared" si="2"/>
        <v>800</v>
      </c>
      <c r="K54" s="36">
        <f t="shared" si="0"/>
        <v>9600</v>
      </c>
    </row>
    <row r="55" spans="1:12" x14ac:dyDescent="0.25">
      <c r="A55" s="108" t="s">
        <v>232</v>
      </c>
      <c r="B55" s="48">
        <f>B56+B57+B58+B62</f>
        <v>9</v>
      </c>
      <c r="C55" s="164" t="s">
        <v>129</v>
      </c>
      <c r="D55" s="165"/>
      <c r="E55" s="166"/>
      <c r="F55" s="43"/>
      <c r="G55" s="66"/>
      <c r="H55" s="44"/>
      <c r="I55" s="125"/>
      <c r="J55" s="45"/>
      <c r="K55" s="45">
        <f t="shared" si="0"/>
        <v>0</v>
      </c>
    </row>
    <row r="56" spans="1:12" ht="45" x14ac:dyDescent="0.25">
      <c r="B56" s="5">
        <v>1</v>
      </c>
      <c r="C56" s="3" t="s">
        <v>158</v>
      </c>
      <c r="D56" s="13" t="s">
        <v>176</v>
      </c>
      <c r="E56" s="7" t="s">
        <v>157</v>
      </c>
      <c r="F56" s="36">
        <v>2150</v>
      </c>
      <c r="G56" s="69">
        <v>53750</v>
      </c>
      <c r="H56" s="30">
        <f t="shared" si="1"/>
        <v>4479.166666666667</v>
      </c>
      <c r="I56" s="109">
        <v>4.4000000000000004</v>
      </c>
      <c r="J56" s="36">
        <f t="shared" si="2"/>
        <v>4400</v>
      </c>
      <c r="K56" s="36">
        <f t="shared" si="0"/>
        <v>52800</v>
      </c>
    </row>
    <row r="57" spans="1:12" ht="45" x14ac:dyDescent="0.25">
      <c r="B57" s="5">
        <v>1</v>
      </c>
      <c r="C57" s="3" t="s">
        <v>17</v>
      </c>
      <c r="D57" s="13" t="s">
        <v>192</v>
      </c>
      <c r="E57" s="7" t="s">
        <v>97</v>
      </c>
      <c r="F57" s="36">
        <v>1850</v>
      </c>
      <c r="G57" s="69">
        <v>46250</v>
      </c>
      <c r="H57" s="30">
        <f t="shared" si="1"/>
        <v>3854.1666666666665</v>
      </c>
      <c r="I57" s="109">
        <v>3.6</v>
      </c>
      <c r="J57" s="36">
        <f t="shared" si="2"/>
        <v>3600</v>
      </c>
      <c r="K57" s="36">
        <f t="shared" si="0"/>
        <v>43200</v>
      </c>
    </row>
    <row r="58" spans="1:12" ht="15" customHeight="1" x14ac:dyDescent="0.25">
      <c r="B58" s="38">
        <v>3</v>
      </c>
      <c r="C58" s="161" t="s">
        <v>18</v>
      </c>
      <c r="D58" s="162"/>
      <c r="E58" s="163"/>
      <c r="F58" s="41"/>
      <c r="G58" s="68"/>
      <c r="H58" s="40"/>
      <c r="I58" s="126"/>
      <c r="J58" s="41"/>
      <c r="K58" s="41">
        <f t="shared" si="0"/>
        <v>0</v>
      </c>
    </row>
    <row r="59" spans="1:12" ht="45" x14ac:dyDescent="0.25">
      <c r="B59" s="5">
        <v>1</v>
      </c>
      <c r="C59" s="3" t="s">
        <v>7</v>
      </c>
      <c r="D59" s="13" t="s">
        <v>178</v>
      </c>
      <c r="E59" s="10" t="s">
        <v>168</v>
      </c>
      <c r="F59" s="36">
        <v>1600</v>
      </c>
      <c r="G59" s="69">
        <v>33155</v>
      </c>
      <c r="H59" s="30">
        <f t="shared" si="1"/>
        <v>2762.9166666666665</v>
      </c>
      <c r="I59" s="109">
        <v>2.8</v>
      </c>
      <c r="J59" s="36">
        <f t="shared" si="2"/>
        <v>2800</v>
      </c>
      <c r="K59" s="36">
        <f t="shared" si="0"/>
        <v>33600</v>
      </c>
    </row>
    <row r="60" spans="1:12" ht="30" x14ac:dyDescent="0.25">
      <c r="B60" s="5">
        <v>1</v>
      </c>
      <c r="C60" s="3" t="s">
        <v>193</v>
      </c>
      <c r="D60" s="15" t="s">
        <v>185</v>
      </c>
      <c r="E60" s="19" t="s">
        <v>138</v>
      </c>
      <c r="F60" s="36">
        <v>1000</v>
      </c>
      <c r="G60" s="69">
        <v>17500</v>
      </c>
      <c r="H60" s="30">
        <f t="shared" si="1"/>
        <v>1458.3333333333333</v>
      </c>
      <c r="I60" s="103">
        <v>1.6</v>
      </c>
      <c r="J60" s="36">
        <f t="shared" si="2"/>
        <v>1600</v>
      </c>
      <c r="K60" s="36">
        <f t="shared" si="0"/>
        <v>19200</v>
      </c>
      <c r="L60" s="90">
        <v>1.4</v>
      </c>
    </row>
    <row r="61" spans="1:12" ht="30" x14ac:dyDescent="0.25">
      <c r="B61" s="5">
        <v>1</v>
      </c>
      <c r="C61" s="3" t="s">
        <v>3</v>
      </c>
      <c r="D61" s="15" t="s">
        <v>180</v>
      </c>
      <c r="E61" s="3" t="s">
        <v>98</v>
      </c>
      <c r="F61" s="36">
        <v>900</v>
      </c>
      <c r="G61" s="69">
        <v>16200</v>
      </c>
      <c r="H61" s="30">
        <f t="shared" si="1"/>
        <v>1350</v>
      </c>
      <c r="I61" s="109">
        <v>1.4</v>
      </c>
      <c r="J61" s="36">
        <f t="shared" si="2"/>
        <v>1400</v>
      </c>
      <c r="K61" s="36">
        <f t="shared" si="0"/>
        <v>16800</v>
      </c>
    </row>
    <row r="62" spans="1:12" ht="15" customHeight="1" x14ac:dyDescent="0.25">
      <c r="B62" s="38">
        <v>4</v>
      </c>
      <c r="C62" s="161" t="s">
        <v>19</v>
      </c>
      <c r="D62" s="162"/>
      <c r="E62" s="163"/>
      <c r="F62" s="41"/>
      <c r="G62" s="68"/>
      <c r="H62" s="40"/>
      <c r="I62" s="126"/>
      <c r="J62" s="41">
        <f t="shared" si="2"/>
        <v>0</v>
      </c>
      <c r="K62" s="41">
        <f t="shared" si="0"/>
        <v>0</v>
      </c>
    </row>
    <row r="63" spans="1:12" ht="45" x14ac:dyDescent="0.25">
      <c r="B63" s="5">
        <v>1</v>
      </c>
      <c r="C63" s="3" t="s">
        <v>7</v>
      </c>
      <c r="D63" s="13" t="s">
        <v>178</v>
      </c>
      <c r="E63" s="18" t="s">
        <v>150</v>
      </c>
      <c r="F63" s="36">
        <v>1600</v>
      </c>
      <c r="G63" s="69">
        <v>31419.53</v>
      </c>
      <c r="H63" s="30">
        <f t="shared" si="1"/>
        <v>2618.2941666666666</v>
      </c>
      <c r="I63" s="109">
        <v>2.8</v>
      </c>
      <c r="J63" s="36">
        <f t="shared" si="2"/>
        <v>2800</v>
      </c>
      <c r="K63" s="36">
        <f t="shared" si="0"/>
        <v>33600</v>
      </c>
    </row>
    <row r="64" spans="1:12" ht="30" x14ac:dyDescent="0.25">
      <c r="B64" s="5">
        <v>1</v>
      </c>
      <c r="C64" s="3" t="s">
        <v>194</v>
      </c>
      <c r="D64" s="15" t="s">
        <v>185</v>
      </c>
      <c r="E64" s="3" t="s">
        <v>99</v>
      </c>
      <c r="F64" s="36">
        <v>1000</v>
      </c>
      <c r="G64" s="69">
        <v>17500</v>
      </c>
      <c r="H64" s="30">
        <f t="shared" si="1"/>
        <v>1458.3333333333333</v>
      </c>
      <c r="I64" s="103">
        <v>1.6</v>
      </c>
      <c r="J64" s="36">
        <f t="shared" si="2"/>
        <v>1600</v>
      </c>
      <c r="K64" s="36">
        <f t="shared" si="0"/>
        <v>19200</v>
      </c>
      <c r="L64" s="90">
        <v>1.4</v>
      </c>
    </row>
    <row r="65" spans="1:12" ht="30" x14ac:dyDescent="0.25">
      <c r="B65" s="57">
        <v>1</v>
      </c>
      <c r="C65" s="58" t="s">
        <v>3</v>
      </c>
      <c r="D65" s="57" t="s">
        <v>180</v>
      </c>
      <c r="E65" s="47" t="s">
        <v>228</v>
      </c>
      <c r="F65" s="61">
        <v>900</v>
      </c>
      <c r="G65" s="70"/>
      <c r="H65" s="59"/>
      <c r="I65" s="127">
        <v>1</v>
      </c>
      <c r="J65" s="60">
        <f t="shared" si="2"/>
        <v>1000</v>
      </c>
      <c r="K65" s="60">
        <f t="shared" si="0"/>
        <v>12000</v>
      </c>
    </row>
    <row r="66" spans="1:12" ht="30" x14ac:dyDescent="0.25">
      <c r="B66" s="5">
        <v>1</v>
      </c>
      <c r="C66" s="3" t="s">
        <v>3</v>
      </c>
      <c r="D66" s="15" t="s">
        <v>180</v>
      </c>
      <c r="E66" s="3" t="s">
        <v>169</v>
      </c>
      <c r="F66" s="36">
        <v>900</v>
      </c>
      <c r="G66" s="69">
        <v>16200</v>
      </c>
      <c r="H66" s="30">
        <f t="shared" si="1"/>
        <v>1350</v>
      </c>
      <c r="I66" s="109">
        <v>1.4</v>
      </c>
      <c r="J66" s="36">
        <f t="shared" si="2"/>
        <v>1400</v>
      </c>
      <c r="K66" s="36">
        <f t="shared" si="0"/>
        <v>16800</v>
      </c>
    </row>
    <row r="67" spans="1:12" ht="15" customHeight="1" x14ac:dyDescent="0.25">
      <c r="A67" s="56" t="s">
        <v>233</v>
      </c>
      <c r="B67" s="48">
        <f>B68+B69+B70+B85+B95</f>
        <v>31</v>
      </c>
      <c r="C67" s="164" t="s">
        <v>130</v>
      </c>
      <c r="D67" s="165"/>
      <c r="E67" s="166"/>
      <c r="F67" s="43"/>
      <c r="G67" s="66"/>
      <c r="H67" s="44"/>
      <c r="I67" s="125"/>
      <c r="J67" s="45"/>
      <c r="K67" s="45">
        <f t="shared" si="0"/>
        <v>0</v>
      </c>
    </row>
    <row r="68" spans="1:12" ht="45" x14ac:dyDescent="0.25">
      <c r="B68" s="5">
        <v>1</v>
      </c>
      <c r="C68" s="3" t="s">
        <v>158</v>
      </c>
      <c r="D68" s="13" t="s">
        <v>176</v>
      </c>
      <c r="E68" s="9" t="s">
        <v>159</v>
      </c>
      <c r="F68" s="36">
        <v>2150</v>
      </c>
      <c r="G68" s="69">
        <v>41925</v>
      </c>
      <c r="H68" s="30">
        <f t="shared" si="1"/>
        <v>3493.75</v>
      </c>
      <c r="I68" s="109">
        <v>4.4000000000000004</v>
      </c>
      <c r="J68" s="36">
        <f t="shared" si="2"/>
        <v>4400</v>
      </c>
      <c r="K68" s="36">
        <f t="shared" ref="K68:K131" si="3">J68*12</f>
        <v>52800</v>
      </c>
    </row>
    <row r="69" spans="1:12" ht="45" x14ac:dyDescent="0.25">
      <c r="B69" s="5">
        <v>1</v>
      </c>
      <c r="C69" s="3" t="s">
        <v>17</v>
      </c>
      <c r="D69" s="13" t="s">
        <v>192</v>
      </c>
      <c r="E69" s="9" t="s">
        <v>74</v>
      </c>
      <c r="F69" s="36">
        <v>1850</v>
      </c>
      <c r="G69" s="69">
        <v>46492.89</v>
      </c>
      <c r="H69" s="30">
        <f t="shared" si="1"/>
        <v>3874.4074999999998</v>
      </c>
      <c r="I69" s="109">
        <v>3.6</v>
      </c>
      <c r="J69" s="36">
        <f t="shared" si="2"/>
        <v>3600</v>
      </c>
      <c r="K69" s="36">
        <f t="shared" si="3"/>
        <v>43200</v>
      </c>
    </row>
    <row r="70" spans="1:12" ht="15" customHeight="1" x14ac:dyDescent="0.25">
      <c r="B70" s="38">
        <v>14</v>
      </c>
      <c r="C70" s="161" t="s">
        <v>23</v>
      </c>
      <c r="D70" s="162"/>
      <c r="E70" s="163"/>
      <c r="F70" s="41"/>
      <c r="G70" s="68"/>
      <c r="H70" s="40"/>
      <c r="I70" s="126"/>
      <c r="J70" s="41"/>
      <c r="K70" s="41">
        <f t="shared" si="3"/>
        <v>0</v>
      </c>
    </row>
    <row r="71" spans="1:12" ht="45" x14ac:dyDescent="0.25">
      <c r="B71" s="5">
        <v>1</v>
      </c>
      <c r="C71" s="3" t="s">
        <v>7</v>
      </c>
      <c r="D71" s="13" t="s">
        <v>178</v>
      </c>
      <c r="E71" s="3" t="s">
        <v>24</v>
      </c>
      <c r="F71" s="36">
        <v>1600</v>
      </c>
      <c r="G71" s="69">
        <v>33000</v>
      </c>
      <c r="H71" s="30">
        <f t="shared" si="1"/>
        <v>2750</v>
      </c>
      <c r="I71" s="109">
        <v>2.8</v>
      </c>
      <c r="J71" s="36">
        <f t="shared" si="2"/>
        <v>2800</v>
      </c>
      <c r="K71" s="36">
        <f t="shared" si="3"/>
        <v>33600</v>
      </c>
    </row>
    <row r="72" spans="1:12" ht="30" x14ac:dyDescent="0.25">
      <c r="B72" s="5">
        <v>1</v>
      </c>
      <c r="C72" s="3" t="s">
        <v>2</v>
      </c>
      <c r="D72" s="15" t="s">
        <v>185</v>
      </c>
      <c r="E72" s="3" t="s">
        <v>195</v>
      </c>
      <c r="F72" s="36">
        <v>1000</v>
      </c>
      <c r="G72" s="69">
        <v>17299.28</v>
      </c>
      <c r="H72" s="30">
        <f t="shared" si="1"/>
        <v>1441.6066666666666</v>
      </c>
      <c r="I72" s="109">
        <v>1.4</v>
      </c>
      <c r="J72" s="36">
        <f t="shared" si="2"/>
        <v>1400</v>
      </c>
      <c r="K72" s="36">
        <f t="shared" si="3"/>
        <v>16800</v>
      </c>
    </row>
    <row r="73" spans="1:12" ht="30" x14ac:dyDescent="0.25">
      <c r="B73" s="5">
        <v>1</v>
      </c>
      <c r="C73" s="3" t="s">
        <v>2</v>
      </c>
      <c r="D73" s="15" t="s">
        <v>185</v>
      </c>
      <c r="E73" s="3" t="s">
        <v>28</v>
      </c>
      <c r="F73" s="36">
        <v>1000</v>
      </c>
      <c r="G73" s="69">
        <v>17345.12</v>
      </c>
      <c r="H73" s="30">
        <f t="shared" si="1"/>
        <v>1445.4266666666665</v>
      </c>
      <c r="I73" s="109">
        <v>1.4</v>
      </c>
      <c r="J73" s="36">
        <f t="shared" si="2"/>
        <v>1400</v>
      </c>
      <c r="K73" s="36">
        <f t="shared" si="3"/>
        <v>16800</v>
      </c>
    </row>
    <row r="74" spans="1:12" ht="30" x14ac:dyDescent="0.25">
      <c r="B74" s="5">
        <v>1</v>
      </c>
      <c r="C74" s="3" t="s">
        <v>2</v>
      </c>
      <c r="D74" s="15" t="s">
        <v>185</v>
      </c>
      <c r="E74" s="3" t="s">
        <v>100</v>
      </c>
      <c r="F74" s="36">
        <v>1000</v>
      </c>
      <c r="G74" s="69">
        <v>14815</v>
      </c>
      <c r="H74" s="30">
        <f t="shared" si="1"/>
        <v>1234.5833333333333</v>
      </c>
      <c r="I74" s="109">
        <v>1.3</v>
      </c>
      <c r="J74" s="36">
        <f t="shared" si="2"/>
        <v>1300</v>
      </c>
      <c r="K74" s="36">
        <f t="shared" si="3"/>
        <v>15600</v>
      </c>
      <c r="L74" s="90">
        <v>1.4</v>
      </c>
    </row>
    <row r="75" spans="1:12" ht="30" x14ac:dyDescent="0.25">
      <c r="B75" s="5">
        <v>1</v>
      </c>
      <c r="C75" s="3" t="s">
        <v>2</v>
      </c>
      <c r="D75" s="15" t="s">
        <v>185</v>
      </c>
      <c r="E75" s="3" t="s">
        <v>25</v>
      </c>
      <c r="F75" s="36">
        <v>1000</v>
      </c>
      <c r="G75" s="69">
        <v>15700</v>
      </c>
      <c r="H75" s="30">
        <f t="shared" si="1"/>
        <v>1308.3333333333333</v>
      </c>
      <c r="I75" s="109">
        <v>1.3</v>
      </c>
      <c r="J75" s="36">
        <f t="shared" si="2"/>
        <v>1300</v>
      </c>
      <c r="K75" s="36">
        <f t="shared" si="3"/>
        <v>15600</v>
      </c>
      <c r="L75" s="90">
        <v>1.4</v>
      </c>
    </row>
    <row r="76" spans="1:12" ht="30" x14ac:dyDescent="0.25">
      <c r="B76" s="5">
        <v>1</v>
      </c>
      <c r="C76" s="3" t="s">
        <v>3</v>
      </c>
      <c r="D76" s="15" t="s">
        <v>180</v>
      </c>
      <c r="E76" s="3" t="s">
        <v>26</v>
      </c>
      <c r="F76" s="36">
        <v>900</v>
      </c>
      <c r="G76" s="69">
        <v>12898.31</v>
      </c>
      <c r="H76" s="30">
        <f t="shared" si="1"/>
        <v>1074.8591666666666</v>
      </c>
      <c r="I76" s="128">
        <v>1.2</v>
      </c>
      <c r="J76" s="36">
        <f t="shared" si="2"/>
        <v>1200</v>
      </c>
      <c r="K76" s="36">
        <f t="shared" si="3"/>
        <v>14400</v>
      </c>
      <c r="L76" s="90">
        <v>1.2</v>
      </c>
    </row>
    <row r="77" spans="1:12" ht="30" x14ac:dyDescent="0.25">
      <c r="B77" s="5">
        <v>1</v>
      </c>
      <c r="C77" s="3" t="s">
        <v>3</v>
      </c>
      <c r="D77" s="15" t="s">
        <v>180</v>
      </c>
      <c r="E77" s="11" t="s">
        <v>101</v>
      </c>
      <c r="F77" s="36">
        <v>900</v>
      </c>
      <c r="G77" s="69">
        <v>13445</v>
      </c>
      <c r="H77" s="30">
        <f t="shared" ref="H77:H142" si="4">G77/12</f>
        <v>1120.4166666666667</v>
      </c>
      <c r="I77" s="109">
        <v>1.2</v>
      </c>
      <c r="J77" s="36">
        <f t="shared" si="2"/>
        <v>1200</v>
      </c>
      <c r="K77" s="36">
        <f t="shared" si="3"/>
        <v>14400</v>
      </c>
      <c r="L77" s="90">
        <v>1.2</v>
      </c>
    </row>
    <row r="78" spans="1:12" ht="30" x14ac:dyDescent="0.25">
      <c r="B78" s="5">
        <v>1</v>
      </c>
      <c r="C78" s="3" t="s">
        <v>3</v>
      </c>
      <c r="D78" s="15" t="s">
        <v>180</v>
      </c>
      <c r="E78" s="3" t="s">
        <v>27</v>
      </c>
      <c r="F78" s="36">
        <v>900</v>
      </c>
      <c r="G78" s="69">
        <v>13490</v>
      </c>
      <c r="H78" s="30">
        <f t="shared" si="4"/>
        <v>1124.1666666666667</v>
      </c>
      <c r="I78" s="109">
        <v>1.2</v>
      </c>
      <c r="J78" s="36">
        <f t="shared" si="2"/>
        <v>1200</v>
      </c>
      <c r="K78" s="36">
        <f t="shared" si="3"/>
        <v>14400</v>
      </c>
      <c r="L78" s="90">
        <v>1.2</v>
      </c>
    </row>
    <row r="79" spans="1:12" ht="30" x14ac:dyDescent="0.25">
      <c r="B79" s="5">
        <v>1</v>
      </c>
      <c r="C79" s="3" t="s">
        <v>3</v>
      </c>
      <c r="D79" s="15" t="s">
        <v>180</v>
      </c>
      <c r="E79" s="3" t="s">
        <v>102</v>
      </c>
      <c r="F79" s="36">
        <v>900</v>
      </c>
      <c r="G79" s="69">
        <v>13390</v>
      </c>
      <c r="H79" s="30">
        <f t="shared" si="4"/>
        <v>1115.8333333333333</v>
      </c>
      <c r="I79" s="109">
        <v>1.2</v>
      </c>
      <c r="J79" s="36">
        <f t="shared" si="2"/>
        <v>1200</v>
      </c>
      <c r="K79" s="36">
        <f t="shared" si="3"/>
        <v>14400</v>
      </c>
      <c r="L79" s="90">
        <v>1.2</v>
      </c>
    </row>
    <row r="80" spans="1:12" ht="30" x14ac:dyDescent="0.25">
      <c r="B80" s="5">
        <v>1</v>
      </c>
      <c r="C80" s="3" t="s">
        <v>3</v>
      </c>
      <c r="D80" s="15" t="s">
        <v>180</v>
      </c>
      <c r="E80" s="20" t="s">
        <v>91</v>
      </c>
      <c r="F80" s="36">
        <v>900</v>
      </c>
      <c r="G80" s="69">
        <v>13640</v>
      </c>
      <c r="H80" s="30">
        <f t="shared" si="4"/>
        <v>1136.6666666666667</v>
      </c>
      <c r="I80" s="109">
        <v>1.2</v>
      </c>
      <c r="J80" s="36">
        <f t="shared" si="2"/>
        <v>1200</v>
      </c>
      <c r="K80" s="36">
        <f t="shared" si="3"/>
        <v>14400</v>
      </c>
      <c r="L80" s="90">
        <v>1.2</v>
      </c>
    </row>
    <row r="81" spans="2:12" ht="30" x14ac:dyDescent="0.25">
      <c r="B81" s="5">
        <v>1</v>
      </c>
      <c r="C81" s="3" t="s">
        <v>3</v>
      </c>
      <c r="D81" s="15" t="s">
        <v>180</v>
      </c>
      <c r="E81" s="9" t="s">
        <v>139</v>
      </c>
      <c r="F81" s="36">
        <v>900</v>
      </c>
      <c r="G81" s="69">
        <v>14702</v>
      </c>
      <c r="H81" s="30">
        <f t="shared" si="4"/>
        <v>1225.1666666666667</v>
      </c>
      <c r="I81" s="109">
        <v>1.2</v>
      </c>
      <c r="J81" s="36">
        <f t="shared" si="2"/>
        <v>1200</v>
      </c>
      <c r="K81" s="36">
        <f t="shared" si="3"/>
        <v>14400</v>
      </c>
      <c r="L81" s="90">
        <v>1.2</v>
      </c>
    </row>
    <row r="82" spans="2:12" ht="30" x14ac:dyDescent="0.25">
      <c r="B82" s="5">
        <v>1</v>
      </c>
      <c r="C82" s="3" t="s">
        <v>3</v>
      </c>
      <c r="D82" s="15" t="s">
        <v>180</v>
      </c>
      <c r="E82" s="137" t="s">
        <v>124</v>
      </c>
      <c r="F82" s="138">
        <v>900</v>
      </c>
      <c r="G82" s="139">
        <v>19450</v>
      </c>
      <c r="H82" s="140">
        <f t="shared" si="4"/>
        <v>1620.8333333333333</v>
      </c>
      <c r="I82" s="134">
        <v>1.6</v>
      </c>
      <c r="J82" s="138">
        <f t="shared" si="2"/>
        <v>1600</v>
      </c>
      <c r="K82" s="138">
        <f t="shared" si="3"/>
        <v>19200</v>
      </c>
    </row>
    <row r="83" spans="2:12" ht="30" x14ac:dyDescent="0.25">
      <c r="B83" s="5">
        <v>1</v>
      </c>
      <c r="C83" s="3" t="s">
        <v>6</v>
      </c>
      <c r="D83" s="13" t="s">
        <v>181</v>
      </c>
      <c r="E83" s="10" t="s">
        <v>151</v>
      </c>
      <c r="F83" s="36">
        <v>800</v>
      </c>
      <c r="G83" s="69">
        <v>11275</v>
      </c>
      <c r="H83" s="30">
        <f t="shared" si="4"/>
        <v>939.58333333333337</v>
      </c>
      <c r="I83" s="128">
        <v>1</v>
      </c>
      <c r="J83" s="36">
        <f t="shared" ref="J83:J149" si="5">I83*1000</f>
        <v>1000</v>
      </c>
      <c r="K83" s="36">
        <f t="shared" si="3"/>
        <v>12000</v>
      </c>
    </row>
    <row r="84" spans="2:12" ht="30" x14ac:dyDescent="0.25">
      <c r="B84" s="5">
        <v>1</v>
      </c>
      <c r="C84" s="18" t="s">
        <v>6</v>
      </c>
      <c r="D84" s="13" t="s">
        <v>181</v>
      </c>
      <c r="E84" s="21" t="s">
        <v>170</v>
      </c>
      <c r="F84" s="36">
        <v>800</v>
      </c>
      <c r="G84" s="69">
        <v>12340.91</v>
      </c>
      <c r="H84" s="30">
        <f t="shared" si="4"/>
        <v>1028.4091666666666</v>
      </c>
      <c r="I84" s="109">
        <v>1</v>
      </c>
      <c r="J84" s="36">
        <f t="shared" si="5"/>
        <v>1000</v>
      </c>
      <c r="K84" s="36">
        <f t="shared" si="3"/>
        <v>12000</v>
      </c>
    </row>
    <row r="85" spans="2:12" ht="15" customHeight="1" x14ac:dyDescent="0.25">
      <c r="B85" s="38">
        <v>9</v>
      </c>
      <c r="C85" s="161" t="s">
        <v>29</v>
      </c>
      <c r="D85" s="162"/>
      <c r="E85" s="163"/>
      <c r="F85" s="41"/>
      <c r="G85" s="68"/>
      <c r="H85" s="40"/>
      <c r="I85" s="126"/>
      <c r="J85" s="41"/>
      <c r="K85" s="41">
        <f t="shared" si="3"/>
        <v>0</v>
      </c>
    </row>
    <row r="86" spans="2:12" ht="45" x14ac:dyDescent="0.25">
      <c r="B86" s="5">
        <v>1</v>
      </c>
      <c r="C86" s="3" t="s">
        <v>196</v>
      </c>
      <c r="D86" s="13" t="s">
        <v>178</v>
      </c>
      <c r="E86" s="18" t="s">
        <v>197</v>
      </c>
      <c r="F86" s="36">
        <v>1600</v>
      </c>
      <c r="G86" s="69">
        <v>31647.62</v>
      </c>
      <c r="H86" s="30">
        <f t="shared" si="4"/>
        <v>2637.3016666666667</v>
      </c>
      <c r="I86" s="109">
        <v>2.8</v>
      </c>
      <c r="J86" s="36">
        <f t="shared" si="5"/>
        <v>2800</v>
      </c>
      <c r="K86" s="36">
        <f t="shared" si="3"/>
        <v>33600</v>
      </c>
    </row>
    <row r="87" spans="2:12" ht="30" x14ac:dyDescent="0.25">
      <c r="B87" s="5">
        <v>1</v>
      </c>
      <c r="C87" s="3" t="s">
        <v>2</v>
      </c>
      <c r="D87" s="15" t="s">
        <v>185</v>
      </c>
      <c r="E87" s="3" t="s">
        <v>30</v>
      </c>
      <c r="F87" s="36">
        <v>1000</v>
      </c>
      <c r="G87" s="69">
        <v>15796.71</v>
      </c>
      <c r="H87" s="30">
        <f t="shared" si="4"/>
        <v>1316.3924999999999</v>
      </c>
      <c r="I87" s="124">
        <v>1.4</v>
      </c>
      <c r="J87" s="36">
        <f t="shared" si="5"/>
        <v>1400</v>
      </c>
      <c r="K87" s="36">
        <f t="shared" si="3"/>
        <v>16800</v>
      </c>
    </row>
    <row r="88" spans="2:12" ht="30" x14ac:dyDescent="0.25">
      <c r="B88" s="5">
        <v>1</v>
      </c>
      <c r="C88" s="3" t="s">
        <v>2</v>
      </c>
      <c r="D88" s="15" t="s">
        <v>185</v>
      </c>
      <c r="E88" s="3" t="s">
        <v>31</v>
      </c>
      <c r="F88" s="36">
        <v>1000</v>
      </c>
      <c r="G88" s="69">
        <v>16050.22</v>
      </c>
      <c r="H88" s="30">
        <f t="shared" si="4"/>
        <v>1337.5183333333332</v>
      </c>
      <c r="I88" s="109">
        <v>1.3</v>
      </c>
      <c r="J88" s="36">
        <f t="shared" si="5"/>
        <v>1300</v>
      </c>
      <c r="K88" s="36">
        <f t="shared" si="3"/>
        <v>15600</v>
      </c>
    </row>
    <row r="89" spans="2:12" ht="30" x14ac:dyDescent="0.25">
      <c r="B89" s="5">
        <v>1</v>
      </c>
      <c r="C89" s="3" t="s">
        <v>2</v>
      </c>
      <c r="D89" s="15" t="s">
        <v>185</v>
      </c>
      <c r="E89" s="3" t="s">
        <v>103</v>
      </c>
      <c r="F89" s="36">
        <v>1000</v>
      </c>
      <c r="G89" s="69">
        <v>14002.38</v>
      </c>
      <c r="H89" s="30">
        <f t="shared" si="4"/>
        <v>1166.865</v>
      </c>
      <c r="I89" s="109">
        <v>1.3</v>
      </c>
      <c r="J89" s="36">
        <f t="shared" si="5"/>
        <v>1300</v>
      </c>
      <c r="K89" s="36">
        <f t="shared" si="3"/>
        <v>15600</v>
      </c>
    </row>
    <row r="90" spans="2:12" ht="30" x14ac:dyDescent="0.25">
      <c r="B90" s="5">
        <v>1</v>
      </c>
      <c r="C90" s="7" t="s">
        <v>2</v>
      </c>
      <c r="D90" s="15" t="s">
        <v>185</v>
      </c>
      <c r="E90" s="3" t="s">
        <v>104</v>
      </c>
      <c r="F90" s="36">
        <v>1000</v>
      </c>
      <c r="G90" s="69">
        <v>16250</v>
      </c>
      <c r="H90" s="30">
        <f t="shared" si="4"/>
        <v>1354.1666666666667</v>
      </c>
      <c r="I90" s="109">
        <v>1.3</v>
      </c>
      <c r="J90" s="36">
        <f t="shared" si="5"/>
        <v>1300</v>
      </c>
      <c r="K90" s="36">
        <f t="shared" si="3"/>
        <v>15600</v>
      </c>
    </row>
    <row r="91" spans="2:12" ht="30" x14ac:dyDescent="0.25">
      <c r="B91" s="5">
        <v>1</v>
      </c>
      <c r="C91" s="3" t="s">
        <v>3</v>
      </c>
      <c r="D91" s="15" t="s">
        <v>180</v>
      </c>
      <c r="E91" s="3" t="s">
        <v>198</v>
      </c>
      <c r="F91" s="36">
        <v>900</v>
      </c>
      <c r="G91" s="69">
        <v>9261.36</v>
      </c>
      <c r="H91" s="142">
        <f t="shared" si="4"/>
        <v>771.78000000000009</v>
      </c>
      <c r="I91" s="128">
        <v>1.2</v>
      </c>
      <c r="J91" s="36">
        <f t="shared" si="5"/>
        <v>1200</v>
      </c>
      <c r="K91" s="36">
        <f t="shared" si="3"/>
        <v>14400</v>
      </c>
    </row>
    <row r="92" spans="2:12" ht="30" x14ac:dyDescent="0.25">
      <c r="B92" s="5">
        <v>1</v>
      </c>
      <c r="C92" s="3" t="s">
        <v>3</v>
      </c>
      <c r="D92" s="15" t="s">
        <v>180</v>
      </c>
      <c r="E92" s="16" t="s">
        <v>143</v>
      </c>
      <c r="F92" s="36">
        <v>900</v>
      </c>
      <c r="G92" s="69">
        <v>15400</v>
      </c>
      <c r="H92" s="30">
        <f t="shared" si="4"/>
        <v>1283.3333333333333</v>
      </c>
      <c r="I92" s="109">
        <v>1.2</v>
      </c>
      <c r="J92" s="36">
        <f t="shared" si="5"/>
        <v>1200</v>
      </c>
      <c r="K92" s="36">
        <f t="shared" si="3"/>
        <v>14400</v>
      </c>
    </row>
    <row r="93" spans="2:12" ht="30" x14ac:dyDescent="0.25">
      <c r="B93" s="5">
        <v>1</v>
      </c>
      <c r="C93" s="3" t="s">
        <v>3</v>
      </c>
      <c r="D93" s="15" t="s">
        <v>180</v>
      </c>
      <c r="E93" s="137" t="s">
        <v>222</v>
      </c>
      <c r="F93" s="138">
        <v>900</v>
      </c>
      <c r="G93" s="139">
        <v>9751.93</v>
      </c>
      <c r="H93" s="120">
        <f t="shared" si="4"/>
        <v>812.66083333333336</v>
      </c>
      <c r="I93" s="131">
        <v>1.2</v>
      </c>
      <c r="J93" s="138">
        <f t="shared" si="5"/>
        <v>1200</v>
      </c>
      <c r="K93" s="138">
        <f t="shared" si="3"/>
        <v>14400</v>
      </c>
    </row>
    <row r="94" spans="2:12" ht="30" x14ac:dyDescent="0.25">
      <c r="B94" s="5">
        <v>1</v>
      </c>
      <c r="C94" s="3" t="s">
        <v>6</v>
      </c>
      <c r="D94" s="13" t="s">
        <v>181</v>
      </c>
      <c r="E94" s="141" t="s">
        <v>199</v>
      </c>
      <c r="F94" s="138">
        <v>800</v>
      </c>
      <c r="G94" s="139">
        <v>10700</v>
      </c>
      <c r="H94" s="120">
        <f t="shared" si="4"/>
        <v>891.66666666666663</v>
      </c>
      <c r="I94" s="131">
        <v>1</v>
      </c>
      <c r="J94" s="138">
        <f t="shared" si="5"/>
        <v>1000</v>
      </c>
      <c r="K94" s="138">
        <f t="shared" si="3"/>
        <v>12000</v>
      </c>
    </row>
    <row r="95" spans="2:12" ht="15" customHeight="1" x14ac:dyDescent="0.25">
      <c r="B95" s="38">
        <v>6</v>
      </c>
      <c r="C95" s="161" t="s">
        <v>36</v>
      </c>
      <c r="D95" s="162"/>
      <c r="E95" s="163"/>
      <c r="F95" s="41"/>
      <c r="G95" s="68"/>
      <c r="H95" s="40"/>
      <c r="I95" s="126"/>
      <c r="J95" s="41"/>
      <c r="K95" s="41">
        <f t="shared" si="3"/>
        <v>0</v>
      </c>
    </row>
    <row r="96" spans="2:12" ht="45" x14ac:dyDescent="0.25">
      <c r="B96" s="5">
        <v>1</v>
      </c>
      <c r="C96" s="3" t="s">
        <v>7</v>
      </c>
      <c r="D96" s="13" t="s">
        <v>178</v>
      </c>
      <c r="E96" s="3" t="s">
        <v>88</v>
      </c>
      <c r="F96" s="36">
        <v>1600</v>
      </c>
      <c r="G96" s="69">
        <v>30400</v>
      </c>
      <c r="H96" s="59">
        <f t="shared" si="4"/>
        <v>2533.3333333333335</v>
      </c>
      <c r="I96" s="127">
        <v>2.8</v>
      </c>
      <c r="J96" s="36">
        <f t="shared" si="5"/>
        <v>2800</v>
      </c>
      <c r="K96" s="36">
        <f t="shared" si="3"/>
        <v>33600</v>
      </c>
      <c r="L96" s="90">
        <v>2.8</v>
      </c>
    </row>
    <row r="97" spans="1:11" ht="30" x14ac:dyDescent="0.25">
      <c r="B97" s="5">
        <v>1</v>
      </c>
      <c r="C97" s="3" t="s">
        <v>2</v>
      </c>
      <c r="D97" s="13" t="s">
        <v>179</v>
      </c>
      <c r="E97" s="3" t="s">
        <v>37</v>
      </c>
      <c r="F97" s="36">
        <v>1000</v>
      </c>
      <c r="G97" s="69">
        <v>16120</v>
      </c>
      <c r="H97" s="59">
        <f t="shared" si="4"/>
        <v>1343.3333333333333</v>
      </c>
      <c r="I97" s="127">
        <v>1.5</v>
      </c>
      <c r="J97" s="36">
        <f t="shared" si="5"/>
        <v>1500</v>
      </c>
      <c r="K97" s="36">
        <f t="shared" si="3"/>
        <v>18000</v>
      </c>
    </row>
    <row r="98" spans="1:11" ht="30" x14ac:dyDescent="0.25">
      <c r="B98" s="5">
        <v>1</v>
      </c>
      <c r="C98" s="3" t="s">
        <v>2</v>
      </c>
      <c r="D98" s="15" t="s">
        <v>185</v>
      </c>
      <c r="E98" s="3" t="s">
        <v>105</v>
      </c>
      <c r="F98" s="36">
        <v>1000</v>
      </c>
      <c r="G98" s="69">
        <v>16457.12</v>
      </c>
      <c r="H98" s="30">
        <f t="shared" si="4"/>
        <v>1371.4266666666665</v>
      </c>
      <c r="I98" s="109">
        <v>1.3</v>
      </c>
      <c r="J98" s="36">
        <f t="shared" si="5"/>
        <v>1300</v>
      </c>
      <c r="K98" s="36">
        <f t="shared" si="3"/>
        <v>15600</v>
      </c>
    </row>
    <row r="99" spans="1:11" ht="30" x14ac:dyDescent="0.25">
      <c r="B99" s="5">
        <v>1</v>
      </c>
      <c r="C99" s="3" t="s">
        <v>2</v>
      </c>
      <c r="D99" s="15" t="s">
        <v>185</v>
      </c>
      <c r="E99" s="22" t="s">
        <v>144</v>
      </c>
      <c r="F99" s="36">
        <v>1000</v>
      </c>
      <c r="G99" s="69">
        <v>16646.580000000002</v>
      </c>
      <c r="H99" s="30">
        <f t="shared" si="4"/>
        <v>1387.2150000000001</v>
      </c>
      <c r="I99" s="109">
        <v>1.3</v>
      </c>
      <c r="J99" s="36">
        <f t="shared" si="5"/>
        <v>1300</v>
      </c>
      <c r="K99" s="36">
        <f t="shared" si="3"/>
        <v>15600</v>
      </c>
    </row>
    <row r="100" spans="1:11" ht="30" x14ac:dyDescent="0.25">
      <c r="B100" s="5">
        <v>1</v>
      </c>
      <c r="C100" s="3" t="s">
        <v>2</v>
      </c>
      <c r="D100" s="15" t="s">
        <v>185</v>
      </c>
      <c r="E100" s="3" t="s">
        <v>38</v>
      </c>
      <c r="F100" s="36">
        <v>1000</v>
      </c>
      <c r="G100" s="69">
        <v>18169.349999999999</v>
      </c>
      <c r="H100" s="30">
        <f t="shared" si="4"/>
        <v>1514.1125</v>
      </c>
      <c r="I100" s="109">
        <v>1.4</v>
      </c>
      <c r="J100" s="36">
        <f t="shared" si="5"/>
        <v>1400</v>
      </c>
      <c r="K100" s="36">
        <f t="shared" si="3"/>
        <v>16800</v>
      </c>
    </row>
    <row r="101" spans="1:11" ht="30" x14ac:dyDescent="0.25">
      <c r="B101" s="5">
        <v>1</v>
      </c>
      <c r="C101" s="3" t="s">
        <v>3</v>
      </c>
      <c r="D101" s="15" t="s">
        <v>180</v>
      </c>
      <c r="E101" s="3" t="s">
        <v>89</v>
      </c>
      <c r="F101" s="36">
        <v>900</v>
      </c>
      <c r="G101" s="69">
        <v>12600</v>
      </c>
      <c r="H101" s="59">
        <f t="shared" si="4"/>
        <v>1050</v>
      </c>
      <c r="I101" s="127">
        <v>1.2</v>
      </c>
      <c r="J101" s="36">
        <f t="shared" si="5"/>
        <v>1200</v>
      </c>
      <c r="K101" s="36">
        <f t="shared" si="3"/>
        <v>14400</v>
      </c>
    </row>
    <row r="102" spans="1:11" ht="15" customHeight="1" x14ac:dyDescent="0.25">
      <c r="A102" s="108" t="s">
        <v>234</v>
      </c>
      <c r="B102" s="48">
        <f>B103+B104+B110</f>
        <v>13</v>
      </c>
      <c r="C102" s="164" t="s">
        <v>135</v>
      </c>
      <c r="D102" s="165"/>
      <c r="E102" s="166"/>
      <c r="F102" s="43"/>
      <c r="G102" s="66"/>
      <c r="H102" s="44"/>
      <c r="I102" s="125"/>
      <c r="J102" s="45"/>
      <c r="K102" s="45">
        <f t="shared" si="3"/>
        <v>0</v>
      </c>
    </row>
    <row r="103" spans="1:11" ht="45" x14ac:dyDescent="0.25">
      <c r="B103" s="5">
        <v>1</v>
      </c>
      <c r="C103" s="3" t="s">
        <v>158</v>
      </c>
      <c r="D103" s="13" t="s">
        <v>176</v>
      </c>
      <c r="E103" s="7" t="s">
        <v>163</v>
      </c>
      <c r="F103" s="36">
        <v>2150</v>
      </c>
      <c r="G103" s="69">
        <v>53750</v>
      </c>
      <c r="H103" s="30">
        <f t="shared" si="4"/>
        <v>4479.166666666667</v>
      </c>
      <c r="I103" s="109">
        <v>4.4000000000000004</v>
      </c>
      <c r="J103" s="36">
        <f t="shared" si="5"/>
        <v>4400</v>
      </c>
      <c r="K103" s="36">
        <f t="shared" si="3"/>
        <v>52800</v>
      </c>
    </row>
    <row r="104" spans="1:11" ht="15" customHeight="1" x14ac:dyDescent="0.25">
      <c r="B104" s="38">
        <v>5</v>
      </c>
      <c r="C104" s="161" t="s">
        <v>32</v>
      </c>
      <c r="D104" s="162"/>
      <c r="E104" s="163"/>
      <c r="F104" s="41"/>
      <c r="G104" s="68"/>
      <c r="H104" s="40"/>
      <c r="I104" s="126"/>
      <c r="J104" s="41"/>
      <c r="K104" s="41">
        <f t="shared" si="3"/>
        <v>0</v>
      </c>
    </row>
    <row r="105" spans="1:11" ht="45" x14ac:dyDescent="0.25">
      <c r="B105" s="5">
        <v>1</v>
      </c>
      <c r="C105" s="3" t="s">
        <v>7</v>
      </c>
      <c r="D105" s="13" t="s">
        <v>178</v>
      </c>
      <c r="E105" s="23" t="s">
        <v>140</v>
      </c>
      <c r="F105" s="36">
        <v>1600</v>
      </c>
      <c r="G105" s="69">
        <v>33093.57</v>
      </c>
      <c r="H105" s="30">
        <f t="shared" si="4"/>
        <v>2757.7975000000001</v>
      </c>
      <c r="I105" s="109">
        <v>2.8</v>
      </c>
      <c r="J105" s="36">
        <f t="shared" si="5"/>
        <v>2800</v>
      </c>
      <c r="K105" s="36">
        <f t="shared" si="3"/>
        <v>33600</v>
      </c>
    </row>
    <row r="106" spans="1:11" ht="30" x14ac:dyDescent="0.25">
      <c r="B106" s="5">
        <v>1</v>
      </c>
      <c r="C106" s="3" t="s">
        <v>2</v>
      </c>
      <c r="D106" s="13" t="s">
        <v>179</v>
      </c>
      <c r="E106" s="7" t="s">
        <v>106</v>
      </c>
      <c r="F106" s="36">
        <v>1000</v>
      </c>
      <c r="G106" s="69">
        <v>25401.43</v>
      </c>
      <c r="H106" s="30">
        <f t="shared" si="4"/>
        <v>2116.7858333333334</v>
      </c>
      <c r="I106" s="109">
        <v>2.1</v>
      </c>
      <c r="J106" s="36">
        <f t="shared" si="5"/>
        <v>2100</v>
      </c>
      <c r="K106" s="36">
        <f t="shared" si="3"/>
        <v>25200</v>
      </c>
    </row>
    <row r="107" spans="1:11" ht="30" x14ac:dyDescent="0.25">
      <c r="B107" s="5">
        <v>1</v>
      </c>
      <c r="C107" s="3" t="s">
        <v>2</v>
      </c>
      <c r="D107" s="15" t="s">
        <v>185</v>
      </c>
      <c r="E107" s="22" t="s">
        <v>200</v>
      </c>
      <c r="F107" s="36">
        <v>1000</v>
      </c>
      <c r="G107" s="69">
        <v>22823.81</v>
      </c>
      <c r="H107" s="30">
        <f t="shared" si="4"/>
        <v>1901.9841666666669</v>
      </c>
      <c r="I107" s="109">
        <v>2</v>
      </c>
      <c r="J107" s="36">
        <f t="shared" si="5"/>
        <v>2000</v>
      </c>
      <c r="K107" s="36">
        <f t="shared" si="3"/>
        <v>24000</v>
      </c>
    </row>
    <row r="108" spans="1:11" ht="30" x14ac:dyDescent="0.25">
      <c r="B108" s="5">
        <v>1</v>
      </c>
      <c r="C108" s="7" t="s">
        <v>2</v>
      </c>
      <c r="D108" s="15" t="s">
        <v>185</v>
      </c>
      <c r="E108" s="7" t="s">
        <v>141</v>
      </c>
      <c r="F108" s="36">
        <v>1000</v>
      </c>
      <c r="G108" s="69">
        <v>19970</v>
      </c>
      <c r="H108" s="30">
        <f t="shared" si="4"/>
        <v>1664.1666666666667</v>
      </c>
      <c r="I108" s="109">
        <v>1.6</v>
      </c>
      <c r="J108" s="36">
        <f t="shared" si="5"/>
        <v>1600</v>
      </c>
      <c r="K108" s="36">
        <f t="shared" si="3"/>
        <v>19200</v>
      </c>
    </row>
    <row r="109" spans="1:11" ht="30" x14ac:dyDescent="0.25">
      <c r="B109" s="5">
        <v>1</v>
      </c>
      <c r="C109" s="58" t="s">
        <v>6</v>
      </c>
      <c r="D109" s="46" t="s">
        <v>181</v>
      </c>
      <c r="E109" s="29" t="s">
        <v>228</v>
      </c>
      <c r="F109" s="60">
        <v>800</v>
      </c>
      <c r="G109" s="70"/>
      <c r="H109" s="59"/>
      <c r="I109" s="127">
        <v>1</v>
      </c>
      <c r="J109" s="60">
        <f t="shared" si="5"/>
        <v>1000</v>
      </c>
      <c r="K109" s="60">
        <f t="shared" si="3"/>
        <v>12000</v>
      </c>
    </row>
    <row r="110" spans="1:11" ht="15" customHeight="1" x14ac:dyDescent="0.25">
      <c r="B110" s="38">
        <v>7</v>
      </c>
      <c r="C110" s="161" t="s">
        <v>33</v>
      </c>
      <c r="D110" s="162"/>
      <c r="E110" s="163"/>
      <c r="F110" s="41"/>
      <c r="G110" s="68"/>
      <c r="H110" s="40"/>
      <c r="I110" s="126"/>
      <c r="J110" s="41"/>
      <c r="K110" s="41">
        <f t="shared" si="3"/>
        <v>0</v>
      </c>
    </row>
    <row r="111" spans="1:11" ht="45" x14ac:dyDescent="0.25">
      <c r="B111" s="5">
        <v>1</v>
      </c>
      <c r="C111" s="3" t="s">
        <v>7</v>
      </c>
      <c r="D111" s="13" t="s">
        <v>178</v>
      </c>
      <c r="E111" s="3" t="s">
        <v>34</v>
      </c>
      <c r="F111" s="36">
        <v>1600</v>
      </c>
      <c r="G111" s="69">
        <v>32800</v>
      </c>
      <c r="H111" s="30">
        <f t="shared" si="4"/>
        <v>2733.3333333333335</v>
      </c>
      <c r="I111" s="109">
        <v>2.8</v>
      </c>
      <c r="J111" s="36">
        <f t="shared" si="5"/>
        <v>2800</v>
      </c>
      <c r="K111" s="36">
        <f t="shared" si="3"/>
        <v>33600</v>
      </c>
    </row>
    <row r="112" spans="1:11" ht="30" x14ac:dyDescent="0.25">
      <c r="B112" s="5">
        <v>1</v>
      </c>
      <c r="C112" s="3" t="s">
        <v>2</v>
      </c>
      <c r="D112" s="15" t="s">
        <v>185</v>
      </c>
      <c r="E112" s="3" t="s">
        <v>107</v>
      </c>
      <c r="F112" s="36">
        <v>1000</v>
      </c>
      <c r="G112" s="69">
        <v>17700</v>
      </c>
      <c r="H112" s="30">
        <f t="shared" si="4"/>
        <v>1475</v>
      </c>
      <c r="I112" s="109">
        <v>1.6</v>
      </c>
      <c r="J112" s="36">
        <f t="shared" si="5"/>
        <v>1600</v>
      </c>
      <c r="K112" s="36">
        <f t="shared" si="3"/>
        <v>19200</v>
      </c>
    </row>
    <row r="113" spans="1:12" ht="30" x14ac:dyDescent="0.25">
      <c r="B113" s="5">
        <v>1</v>
      </c>
      <c r="C113" s="3" t="s">
        <v>2</v>
      </c>
      <c r="D113" s="15" t="s">
        <v>185</v>
      </c>
      <c r="E113" s="3" t="s">
        <v>108</v>
      </c>
      <c r="F113" s="36">
        <v>1000</v>
      </c>
      <c r="G113" s="69">
        <v>16900</v>
      </c>
      <c r="H113" s="30">
        <f t="shared" si="4"/>
        <v>1408.3333333333333</v>
      </c>
      <c r="I113" s="109">
        <v>1.6</v>
      </c>
      <c r="J113" s="36">
        <f t="shared" si="5"/>
        <v>1600</v>
      </c>
      <c r="K113" s="36">
        <f t="shared" si="3"/>
        <v>19200</v>
      </c>
    </row>
    <row r="114" spans="1:12" ht="30" x14ac:dyDescent="0.25">
      <c r="B114" s="5">
        <v>1</v>
      </c>
      <c r="C114" s="3" t="s">
        <v>2</v>
      </c>
      <c r="D114" s="15" t="s">
        <v>185</v>
      </c>
      <c r="E114" s="3" t="s">
        <v>35</v>
      </c>
      <c r="F114" s="36">
        <v>1000</v>
      </c>
      <c r="G114" s="69">
        <v>21985.1</v>
      </c>
      <c r="H114" s="30">
        <f t="shared" si="4"/>
        <v>1832.0916666666665</v>
      </c>
      <c r="I114" s="109">
        <v>1.8</v>
      </c>
      <c r="J114" s="36">
        <f t="shared" si="5"/>
        <v>1800</v>
      </c>
      <c r="K114" s="36">
        <f t="shared" si="3"/>
        <v>21600</v>
      </c>
    </row>
    <row r="115" spans="1:12" ht="30" x14ac:dyDescent="0.25">
      <c r="B115" s="5">
        <v>1</v>
      </c>
      <c r="C115" s="3" t="s">
        <v>3</v>
      </c>
      <c r="D115" s="15" t="s">
        <v>180</v>
      </c>
      <c r="E115" s="3" t="s">
        <v>111</v>
      </c>
      <c r="F115" s="36">
        <v>900</v>
      </c>
      <c r="G115" s="69">
        <v>16400</v>
      </c>
      <c r="H115" s="30">
        <f>G115/12</f>
        <v>1366.6666666666667</v>
      </c>
      <c r="I115" s="109">
        <v>1.4</v>
      </c>
      <c r="J115" s="36">
        <f>I115*1000</f>
        <v>1400</v>
      </c>
      <c r="K115" s="36">
        <f>J115*12</f>
        <v>16800</v>
      </c>
    </row>
    <row r="116" spans="1:12" ht="30" x14ac:dyDescent="0.25">
      <c r="B116" s="5">
        <v>1</v>
      </c>
      <c r="C116" s="3" t="s">
        <v>3</v>
      </c>
      <c r="D116" s="15" t="s">
        <v>180</v>
      </c>
      <c r="E116" s="3" t="s">
        <v>109</v>
      </c>
      <c r="F116" s="36">
        <v>900</v>
      </c>
      <c r="G116" s="69">
        <v>11900</v>
      </c>
      <c r="H116" s="30">
        <f t="shared" si="4"/>
        <v>991.66666666666663</v>
      </c>
      <c r="I116" s="109">
        <v>1</v>
      </c>
      <c r="J116" s="36">
        <f t="shared" si="5"/>
        <v>1000</v>
      </c>
      <c r="K116" s="36">
        <f t="shared" si="3"/>
        <v>12000</v>
      </c>
    </row>
    <row r="117" spans="1:12" ht="30" x14ac:dyDescent="0.25">
      <c r="B117" s="5">
        <v>1</v>
      </c>
      <c r="C117" s="3" t="s">
        <v>6</v>
      </c>
      <c r="D117" s="13" t="s">
        <v>181</v>
      </c>
      <c r="E117" s="3" t="s">
        <v>110</v>
      </c>
      <c r="F117" s="36">
        <v>800</v>
      </c>
      <c r="G117" s="69">
        <v>10363.620000000001</v>
      </c>
      <c r="H117" s="30">
        <f t="shared" si="4"/>
        <v>863.6350000000001</v>
      </c>
      <c r="I117" s="109">
        <v>1</v>
      </c>
      <c r="J117" s="36">
        <f t="shared" si="5"/>
        <v>1000</v>
      </c>
      <c r="K117" s="36">
        <f t="shared" si="3"/>
        <v>12000</v>
      </c>
    </row>
    <row r="118" spans="1:12" ht="15" customHeight="1" x14ac:dyDescent="0.25">
      <c r="A118" s="108" t="s">
        <v>235</v>
      </c>
      <c r="B118" s="48">
        <f>B119+B120+B124</f>
        <v>8</v>
      </c>
      <c r="C118" s="164" t="s">
        <v>134</v>
      </c>
      <c r="D118" s="165"/>
      <c r="E118" s="166"/>
      <c r="F118" s="43"/>
      <c r="G118" s="66"/>
      <c r="H118" s="44"/>
      <c r="I118" s="125"/>
      <c r="J118" s="45"/>
      <c r="K118" s="45">
        <f t="shared" si="3"/>
        <v>0</v>
      </c>
    </row>
    <row r="119" spans="1:12" ht="45" x14ac:dyDescent="0.25">
      <c r="B119" s="5">
        <v>1</v>
      </c>
      <c r="C119" s="3" t="s">
        <v>158</v>
      </c>
      <c r="D119" s="13" t="s">
        <v>176</v>
      </c>
      <c r="E119" s="7" t="s">
        <v>160</v>
      </c>
      <c r="F119" s="36">
        <v>2150</v>
      </c>
      <c r="G119" s="69">
        <v>53750</v>
      </c>
      <c r="H119" s="30">
        <f t="shared" si="4"/>
        <v>4479.166666666667</v>
      </c>
      <c r="I119" s="109">
        <v>4.4000000000000004</v>
      </c>
      <c r="J119" s="36">
        <f t="shared" si="5"/>
        <v>4400</v>
      </c>
      <c r="K119" s="36">
        <f t="shared" si="3"/>
        <v>52800</v>
      </c>
    </row>
    <row r="120" spans="1:12" ht="15" customHeight="1" x14ac:dyDescent="0.25">
      <c r="B120" s="38">
        <v>3</v>
      </c>
      <c r="C120" s="161" t="s">
        <v>42</v>
      </c>
      <c r="D120" s="162"/>
      <c r="E120" s="163"/>
      <c r="F120" s="41"/>
      <c r="G120" s="68"/>
      <c r="H120" s="40"/>
      <c r="I120" s="126"/>
      <c r="J120" s="41"/>
      <c r="K120" s="41">
        <f t="shared" si="3"/>
        <v>0</v>
      </c>
    </row>
    <row r="121" spans="1:12" ht="45" x14ac:dyDescent="0.25">
      <c r="B121" s="5">
        <v>1</v>
      </c>
      <c r="C121" s="3" t="s">
        <v>7</v>
      </c>
      <c r="D121" s="13" t="s">
        <v>178</v>
      </c>
      <c r="E121" s="7" t="s">
        <v>43</v>
      </c>
      <c r="F121" s="36">
        <v>1600</v>
      </c>
      <c r="G121" s="69">
        <v>32551.66</v>
      </c>
      <c r="H121" s="33">
        <f t="shared" si="4"/>
        <v>2712.6383333333333</v>
      </c>
      <c r="I121" s="103">
        <v>2.5</v>
      </c>
      <c r="J121" s="36">
        <f t="shared" si="5"/>
        <v>2500</v>
      </c>
      <c r="K121" s="36">
        <f t="shared" si="3"/>
        <v>30000</v>
      </c>
      <c r="L121" s="90">
        <v>2.5</v>
      </c>
    </row>
    <row r="122" spans="1:12" ht="30" x14ac:dyDescent="0.25">
      <c r="B122" s="5">
        <v>1</v>
      </c>
      <c r="C122" s="3" t="s">
        <v>3</v>
      </c>
      <c r="D122" s="15" t="s">
        <v>180</v>
      </c>
      <c r="E122" s="7" t="s">
        <v>44</v>
      </c>
      <c r="F122" s="36">
        <v>900</v>
      </c>
      <c r="G122" s="69">
        <v>17415.95</v>
      </c>
      <c r="H122" s="30">
        <f t="shared" si="4"/>
        <v>1451.3291666666667</v>
      </c>
      <c r="I122" s="109">
        <v>1.4</v>
      </c>
      <c r="J122" s="36">
        <f t="shared" si="5"/>
        <v>1400</v>
      </c>
      <c r="K122" s="36">
        <f t="shared" si="3"/>
        <v>16800</v>
      </c>
    </row>
    <row r="123" spans="1:12" s="63" customFormat="1" ht="30" x14ac:dyDescent="0.25">
      <c r="B123" s="57">
        <v>1</v>
      </c>
      <c r="C123" s="58" t="s">
        <v>3</v>
      </c>
      <c r="D123" s="57" t="s">
        <v>180</v>
      </c>
      <c r="E123" s="29" t="s">
        <v>228</v>
      </c>
      <c r="F123" s="60">
        <v>900</v>
      </c>
      <c r="G123" s="70"/>
      <c r="H123" s="59"/>
      <c r="I123" s="127">
        <v>0.9</v>
      </c>
      <c r="J123" s="60">
        <f t="shared" si="5"/>
        <v>900</v>
      </c>
      <c r="K123" s="60">
        <f t="shared" si="3"/>
        <v>10800</v>
      </c>
      <c r="L123" s="91"/>
    </row>
    <row r="124" spans="1:12" ht="15" customHeight="1" x14ac:dyDescent="0.25">
      <c r="B124" s="38">
        <v>4</v>
      </c>
      <c r="C124" s="161" t="s">
        <v>45</v>
      </c>
      <c r="D124" s="162"/>
      <c r="E124" s="163"/>
      <c r="F124" s="41"/>
      <c r="G124" s="68"/>
      <c r="H124" s="40"/>
      <c r="I124" s="126"/>
      <c r="J124" s="41"/>
      <c r="K124" s="41">
        <f t="shared" si="3"/>
        <v>0</v>
      </c>
    </row>
    <row r="125" spans="1:12" ht="45" x14ac:dyDescent="0.25">
      <c r="B125" s="5">
        <v>1</v>
      </c>
      <c r="C125" s="3" t="s">
        <v>7</v>
      </c>
      <c r="D125" s="13" t="s">
        <v>178</v>
      </c>
      <c r="E125" s="3" t="s">
        <v>46</v>
      </c>
      <c r="F125" s="36">
        <v>1600</v>
      </c>
      <c r="G125" s="69">
        <v>31038.57</v>
      </c>
      <c r="H125" s="30">
        <f t="shared" si="4"/>
        <v>2586.5475000000001</v>
      </c>
      <c r="I125" s="109">
        <v>2.5</v>
      </c>
      <c r="J125" s="36">
        <f t="shared" si="5"/>
        <v>2500</v>
      </c>
      <c r="K125" s="36">
        <f t="shared" si="3"/>
        <v>30000</v>
      </c>
    </row>
    <row r="126" spans="1:12" ht="30" x14ac:dyDescent="0.25">
      <c r="B126" s="5">
        <v>1</v>
      </c>
      <c r="C126" s="3" t="s">
        <v>2</v>
      </c>
      <c r="D126" s="15" t="s">
        <v>185</v>
      </c>
      <c r="E126" s="3" t="s">
        <v>47</v>
      </c>
      <c r="F126" s="36">
        <v>1000</v>
      </c>
      <c r="G126" s="69">
        <v>19148.509999999998</v>
      </c>
      <c r="H126" s="30">
        <f t="shared" si="4"/>
        <v>1595.7091666666665</v>
      </c>
      <c r="I126" s="109">
        <v>1.6</v>
      </c>
      <c r="J126" s="36">
        <f t="shared" si="5"/>
        <v>1600</v>
      </c>
      <c r="K126" s="36">
        <f t="shared" si="3"/>
        <v>19200</v>
      </c>
    </row>
    <row r="127" spans="1:12" ht="30" x14ac:dyDescent="0.25">
      <c r="B127" s="5">
        <v>1</v>
      </c>
      <c r="C127" s="3" t="s">
        <v>2</v>
      </c>
      <c r="D127" s="15" t="s">
        <v>185</v>
      </c>
      <c r="E127" s="16" t="s">
        <v>201</v>
      </c>
      <c r="F127" s="36">
        <v>1000</v>
      </c>
      <c r="G127" s="69">
        <v>16420</v>
      </c>
      <c r="H127" s="33">
        <f t="shared" si="4"/>
        <v>1368.3333333333333</v>
      </c>
      <c r="I127" s="129">
        <v>1.6</v>
      </c>
      <c r="J127" s="36">
        <f t="shared" si="5"/>
        <v>1600</v>
      </c>
      <c r="K127" s="36">
        <f t="shared" si="3"/>
        <v>19200</v>
      </c>
      <c r="L127" s="90">
        <v>1.4</v>
      </c>
    </row>
    <row r="128" spans="1:12" ht="30" x14ac:dyDescent="0.25">
      <c r="B128" s="5">
        <v>1</v>
      </c>
      <c r="C128" s="3" t="s">
        <v>3</v>
      </c>
      <c r="D128" s="15" t="s">
        <v>180</v>
      </c>
      <c r="E128" s="3" t="s">
        <v>48</v>
      </c>
      <c r="F128" s="36">
        <v>900</v>
      </c>
      <c r="G128" s="69">
        <v>16585.150000000001</v>
      </c>
      <c r="H128" s="30">
        <f t="shared" si="4"/>
        <v>1382.0958333333335</v>
      </c>
      <c r="I128" s="109">
        <v>1.4</v>
      </c>
      <c r="J128" s="36">
        <f t="shared" si="5"/>
        <v>1400</v>
      </c>
      <c r="K128" s="36">
        <f t="shared" si="3"/>
        <v>16800</v>
      </c>
    </row>
    <row r="129" spans="1:12" ht="15" customHeight="1" x14ac:dyDescent="0.25">
      <c r="A129" s="108" t="s">
        <v>236</v>
      </c>
      <c r="B129" s="48">
        <f>B130+B131+B138+B143</f>
        <v>15</v>
      </c>
      <c r="C129" s="164" t="s">
        <v>131</v>
      </c>
      <c r="D129" s="165"/>
      <c r="E129" s="166"/>
      <c r="F129" s="43"/>
      <c r="G129" s="66"/>
      <c r="H129" s="44"/>
      <c r="I129" s="125"/>
      <c r="J129" s="45"/>
      <c r="K129" s="45">
        <f t="shared" si="3"/>
        <v>0</v>
      </c>
      <c r="L129" s="110">
        <f>SUM(J130:J184)</f>
        <v>73300</v>
      </c>
    </row>
    <row r="130" spans="1:12" ht="45" x14ac:dyDescent="0.25">
      <c r="B130" s="5">
        <v>1</v>
      </c>
      <c r="C130" s="3" t="s">
        <v>158</v>
      </c>
      <c r="D130" s="13" t="s">
        <v>176</v>
      </c>
      <c r="E130" s="7" t="s">
        <v>161</v>
      </c>
      <c r="F130" s="36">
        <v>2150</v>
      </c>
      <c r="G130" s="69">
        <v>53750</v>
      </c>
      <c r="H130" s="30">
        <f t="shared" si="4"/>
        <v>4479.166666666667</v>
      </c>
      <c r="I130" s="109">
        <v>4.4000000000000004</v>
      </c>
      <c r="J130" s="36">
        <f t="shared" si="5"/>
        <v>4400</v>
      </c>
      <c r="K130" s="36">
        <f t="shared" si="3"/>
        <v>52800</v>
      </c>
    </row>
    <row r="131" spans="1:12" ht="15" customHeight="1" x14ac:dyDescent="0.25">
      <c r="B131" s="38">
        <v>6</v>
      </c>
      <c r="C131" s="161" t="s">
        <v>49</v>
      </c>
      <c r="D131" s="162"/>
      <c r="E131" s="163"/>
      <c r="F131" s="41"/>
      <c r="G131" s="68"/>
      <c r="H131" s="40"/>
      <c r="I131" s="126"/>
      <c r="J131" s="41"/>
      <c r="K131" s="41">
        <f t="shared" si="3"/>
        <v>0</v>
      </c>
    </row>
    <row r="132" spans="1:12" ht="45" x14ac:dyDescent="0.25">
      <c r="B132" s="5">
        <v>1</v>
      </c>
      <c r="C132" s="58" t="s">
        <v>7</v>
      </c>
      <c r="D132" s="46" t="s">
        <v>178</v>
      </c>
      <c r="E132" s="58" t="s">
        <v>228</v>
      </c>
      <c r="F132" s="60">
        <v>1600</v>
      </c>
      <c r="G132" s="70">
        <v>32076.82</v>
      </c>
      <c r="H132" s="59">
        <f t="shared" si="4"/>
        <v>2673.0683333333332</v>
      </c>
      <c r="I132" s="127">
        <v>2.8</v>
      </c>
      <c r="J132" s="60">
        <f t="shared" si="5"/>
        <v>2800</v>
      </c>
      <c r="K132" s="60">
        <f t="shared" ref="K132:K183" si="6">J132*12</f>
        <v>33600</v>
      </c>
    </row>
    <row r="133" spans="1:12" ht="30" x14ac:dyDescent="0.25">
      <c r="B133" s="5">
        <v>1</v>
      </c>
      <c r="C133" s="3" t="s">
        <v>2</v>
      </c>
      <c r="D133" s="13" t="s">
        <v>179</v>
      </c>
      <c r="E133" s="3" t="s">
        <v>50</v>
      </c>
      <c r="F133" s="36">
        <v>1000</v>
      </c>
      <c r="G133" s="69">
        <v>16668.04</v>
      </c>
      <c r="H133" s="30">
        <f t="shared" si="4"/>
        <v>1389.0033333333333</v>
      </c>
      <c r="I133" s="109">
        <v>1.5</v>
      </c>
      <c r="J133" s="36">
        <f t="shared" si="5"/>
        <v>1500</v>
      </c>
      <c r="K133" s="36">
        <f t="shared" si="6"/>
        <v>18000</v>
      </c>
    </row>
    <row r="134" spans="1:12" ht="30" x14ac:dyDescent="0.25">
      <c r="B134" s="5">
        <v>1</v>
      </c>
      <c r="C134" s="7" t="s">
        <v>2</v>
      </c>
      <c r="D134" s="15" t="s">
        <v>185</v>
      </c>
      <c r="E134" s="10" t="s">
        <v>172</v>
      </c>
      <c r="F134" s="36">
        <v>1000</v>
      </c>
      <c r="G134" s="69">
        <v>16000</v>
      </c>
      <c r="H134" s="30">
        <f t="shared" si="4"/>
        <v>1333.3333333333333</v>
      </c>
      <c r="I134" s="109">
        <v>1.4</v>
      </c>
      <c r="J134" s="36">
        <f t="shared" si="5"/>
        <v>1400</v>
      </c>
      <c r="K134" s="36">
        <f t="shared" si="6"/>
        <v>16800</v>
      </c>
    </row>
    <row r="135" spans="1:12" ht="30" x14ac:dyDescent="0.25">
      <c r="B135" s="5">
        <v>1</v>
      </c>
      <c r="C135" s="7" t="s">
        <v>2</v>
      </c>
      <c r="D135" s="15" t="s">
        <v>185</v>
      </c>
      <c r="E135" s="10" t="s">
        <v>171</v>
      </c>
      <c r="F135" s="36">
        <v>1000</v>
      </c>
      <c r="G135" s="69">
        <v>14857.13</v>
      </c>
      <c r="H135" s="30">
        <f t="shared" si="4"/>
        <v>1238.0941666666665</v>
      </c>
      <c r="I135" s="109">
        <v>1.3</v>
      </c>
      <c r="J135" s="36">
        <f t="shared" si="5"/>
        <v>1300</v>
      </c>
      <c r="K135" s="36">
        <f t="shared" si="6"/>
        <v>15600</v>
      </c>
    </row>
    <row r="136" spans="1:12" ht="30" x14ac:dyDescent="0.25">
      <c r="B136" s="5">
        <v>1</v>
      </c>
      <c r="C136" s="3" t="s">
        <v>3</v>
      </c>
      <c r="D136" s="15" t="s">
        <v>180</v>
      </c>
      <c r="E136" s="3" t="s">
        <v>112</v>
      </c>
      <c r="F136" s="36">
        <v>900</v>
      </c>
      <c r="G136" s="69">
        <v>13600</v>
      </c>
      <c r="H136" s="30">
        <f t="shared" si="4"/>
        <v>1133.3333333333333</v>
      </c>
      <c r="I136" s="109">
        <v>1.2</v>
      </c>
      <c r="J136" s="36">
        <f t="shared" si="5"/>
        <v>1200</v>
      </c>
      <c r="K136" s="36">
        <f t="shared" si="6"/>
        <v>14400</v>
      </c>
    </row>
    <row r="137" spans="1:12" ht="30" x14ac:dyDescent="0.25">
      <c r="B137" s="5">
        <v>1</v>
      </c>
      <c r="C137" s="3" t="s">
        <v>3</v>
      </c>
      <c r="D137" s="15" t="s">
        <v>180</v>
      </c>
      <c r="E137" s="10" t="s">
        <v>202</v>
      </c>
      <c r="F137" s="36">
        <v>900</v>
      </c>
      <c r="G137" s="69">
        <v>13049.98</v>
      </c>
      <c r="H137" s="30">
        <f t="shared" si="4"/>
        <v>1087.4983333333332</v>
      </c>
      <c r="I137" s="109">
        <v>1.2</v>
      </c>
      <c r="J137" s="36">
        <f t="shared" si="5"/>
        <v>1200</v>
      </c>
      <c r="K137" s="36">
        <f t="shared" si="6"/>
        <v>14400</v>
      </c>
    </row>
    <row r="138" spans="1:12" ht="15" customHeight="1" x14ac:dyDescent="0.25">
      <c r="B138" s="38">
        <v>4</v>
      </c>
      <c r="C138" s="161" t="s">
        <v>51</v>
      </c>
      <c r="D138" s="162"/>
      <c r="E138" s="163"/>
      <c r="F138" s="41"/>
      <c r="G138" s="68"/>
      <c r="H138" s="40"/>
      <c r="I138" s="126"/>
      <c r="J138" s="41"/>
      <c r="K138" s="41">
        <f t="shared" si="6"/>
        <v>0</v>
      </c>
    </row>
    <row r="139" spans="1:12" ht="45" x14ac:dyDescent="0.25">
      <c r="B139" s="5">
        <v>1</v>
      </c>
      <c r="C139" s="3" t="s">
        <v>7</v>
      </c>
      <c r="D139" s="13" t="s">
        <v>178</v>
      </c>
      <c r="E139" s="3" t="s">
        <v>52</v>
      </c>
      <c r="F139" s="36">
        <v>1600</v>
      </c>
      <c r="G139" s="69">
        <v>32439.279999999999</v>
      </c>
      <c r="H139" s="30">
        <f t="shared" si="4"/>
        <v>2703.2733333333331</v>
      </c>
      <c r="I139" s="109">
        <v>2.8</v>
      </c>
      <c r="J139" s="36">
        <f t="shared" si="5"/>
        <v>2800</v>
      </c>
      <c r="K139" s="36">
        <f t="shared" si="6"/>
        <v>33600</v>
      </c>
    </row>
    <row r="140" spans="1:12" ht="30" x14ac:dyDescent="0.25">
      <c r="B140" s="5">
        <v>1</v>
      </c>
      <c r="C140" s="3" t="s">
        <v>3</v>
      </c>
      <c r="D140" s="15" t="s">
        <v>180</v>
      </c>
      <c r="E140" s="3" t="s">
        <v>203</v>
      </c>
      <c r="F140" s="36">
        <v>900</v>
      </c>
      <c r="G140" s="69">
        <v>15036.02</v>
      </c>
      <c r="H140" s="30">
        <f t="shared" si="4"/>
        <v>1253.0016666666668</v>
      </c>
      <c r="I140" s="109">
        <v>1.4</v>
      </c>
      <c r="J140" s="36">
        <f t="shared" si="5"/>
        <v>1400</v>
      </c>
      <c r="K140" s="36">
        <f t="shared" si="6"/>
        <v>16800</v>
      </c>
    </row>
    <row r="141" spans="1:12" ht="30" x14ac:dyDescent="0.25">
      <c r="B141" s="5">
        <v>1</v>
      </c>
      <c r="C141" s="3" t="s">
        <v>3</v>
      </c>
      <c r="D141" s="15" t="s">
        <v>180</v>
      </c>
      <c r="E141" s="3" t="s">
        <v>113</v>
      </c>
      <c r="F141" s="36">
        <v>900</v>
      </c>
      <c r="G141" s="69">
        <v>13600</v>
      </c>
      <c r="H141" s="30">
        <f t="shared" si="4"/>
        <v>1133.3333333333333</v>
      </c>
      <c r="I141" s="109">
        <v>1.2</v>
      </c>
      <c r="J141" s="36">
        <f t="shared" si="5"/>
        <v>1200</v>
      </c>
      <c r="K141" s="36">
        <f t="shared" si="6"/>
        <v>14400</v>
      </c>
    </row>
    <row r="142" spans="1:12" ht="30" x14ac:dyDescent="0.25">
      <c r="B142" s="5">
        <v>1</v>
      </c>
      <c r="C142" s="3" t="s">
        <v>3</v>
      </c>
      <c r="D142" s="15" t="s">
        <v>180</v>
      </c>
      <c r="E142" s="3" t="s">
        <v>114</v>
      </c>
      <c r="F142" s="36">
        <v>900</v>
      </c>
      <c r="G142" s="69">
        <v>13759.09</v>
      </c>
      <c r="H142" s="30">
        <f t="shared" si="4"/>
        <v>1146.5908333333334</v>
      </c>
      <c r="I142" s="109">
        <v>1.2</v>
      </c>
      <c r="J142" s="36">
        <f t="shared" si="5"/>
        <v>1200</v>
      </c>
      <c r="K142" s="36">
        <f t="shared" si="6"/>
        <v>14400</v>
      </c>
    </row>
    <row r="143" spans="1:12" ht="15" customHeight="1" x14ac:dyDescent="0.25">
      <c r="B143" s="38">
        <v>4</v>
      </c>
      <c r="C143" s="161" t="s">
        <v>90</v>
      </c>
      <c r="D143" s="162"/>
      <c r="E143" s="163"/>
      <c r="F143" s="41"/>
      <c r="G143" s="68"/>
      <c r="H143" s="40"/>
      <c r="I143" s="126"/>
      <c r="J143" s="41"/>
      <c r="K143" s="41">
        <f t="shared" si="6"/>
        <v>0</v>
      </c>
    </row>
    <row r="144" spans="1:12" ht="45" x14ac:dyDescent="0.25">
      <c r="B144" s="5">
        <v>1</v>
      </c>
      <c r="C144" s="3" t="s">
        <v>7</v>
      </c>
      <c r="D144" s="13" t="s">
        <v>178</v>
      </c>
      <c r="E144" s="24" t="s">
        <v>204</v>
      </c>
      <c r="F144" s="36">
        <v>1600</v>
      </c>
      <c r="G144" s="69">
        <v>30800</v>
      </c>
      <c r="H144" s="30">
        <f t="shared" ref="H144:H215" si="7">G144/12</f>
        <v>2566.6666666666665</v>
      </c>
      <c r="I144" s="109">
        <v>2.5</v>
      </c>
      <c r="J144" s="36">
        <f t="shared" si="5"/>
        <v>2500</v>
      </c>
      <c r="K144" s="36">
        <f t="shared" si="6"/>
        <v>30000</v>
      </c>
    </row>
    <row r="145" spans="1:13" ht="30" x14ac:dyDescent="0.25">
      <c r="B145" s="5">
        <v>1</v>
      </c>
      <c r="C145" s="141" t="s">
        <v>2</v>
      </c>
      <c r="D145" s="15" t="s">
        <v>185</v>
      </c>
      <c r="E145" s="16" t="s">
        <v>126</v>
      </c>
      <c r="F145" s="36">
        <v>1000</v>
      </c>
      <c r="G145" s="69">
        <v>15562.98</v>
      </c>
      <c r="H145" s="30">
        <f t="shared" si="7"/>
        <v>1296.915</v>
      </c>
      <c r="I145" s="109">
        <v>1.4</v>
      </c>
      <c r="J145" s="36">
        <f t="shared" si="5"/>
        <v>1400</v>
      </c>
      <c r="K145" s="36">
        <f t="shared" si="6"/>
        <v>16800</v>
      </c>
    </row>
    <row r="146" spans="1:13" ht="30" x14ac:dyDescent="0.25">
      <c r="B146" s="5">
        <v>1</v>
      </c>
      <c r="C146" s="141" t="s">
        <v>2</v>
      </c>
      <c r="D146" s="15" t="s">
        <v>185</v>
      </c>
      <c r="E146" s="16" t="s">
        <v>127</v>
      </c>
      <c r="F146" s="36">
        <v>1000</v>
      </c>
      <c r="G146" s="69">
        <v>14867.7</v>
      </c>
      <c r="H146" s="30">
        <f t="shared" si="7"/>
        <v>1238.9750000000001</v>
      </c>
      <c r="I146" s="109">
        <v>1.2</v>
      </c>
      <c r="J146" s="36">
        <f t="shared" si="5"/>
        <v>1200</v>
      </c>
      <c r="K146" s="36">
        <f t="shared" si="6"/>
        <v>14400</v>
      </c>
    </row>
    <row r="147" spans="1:13" s="63" customFormat="1" ht="30" x14ac:dyDescent="0.25">
      <c r="B147" s="57">
        <v>1</v>
      </c>
      <c r="C147" s="47" t="s">
        <v>3</v>
      </c>
      <c r="D147" s="57" t="s">
        <v>180</v>
      </c>
      <c r="E147" s="29" t="s">
        <v>228</v>
      </c>
      <c r="F147" s="60">
        <v>900</v>
      </c>
      <c r="G147" s="70"/>
      <c r="H147" s="59"/>
      <c r="I147" s="127">
        <v>0.9</v>
      </c>
      <c r="J147" s="60">
        <f t="shared" ref="J147" si="8">I147*1000</f>
        <v>900</v>
      </c>
      <c r="K147" s="60">
        <f t="shared" si="6"/>
        <v>10800</v>
      </c>
      <c r="L147" s="91"/>
    </row>
    <row r="148" spans="1:13" ht="15" customHeight="1" x14ac:dyDescent="0.25">
      <c r="A148" s="108" t="s">
        <v>237</v>
      </c>
      <c r="B148" s="48">
        <f>B149+B150+B157+B164+B173</f>
        <v>32</v>
      </c>
      <c r="C148" s="164" t="s">
        <v>136</v>
      </c>
      <c r="D148" s="165"/>
      <c r="E148" s="166"/>
      <c r="F148" s="43"/>
      <c r="G148" s="66"/>
      <c r="H148" s="44"/>
      <c r="I148" s="125"/>
      <c r="J148" s="45">
        <f t="shared" si="5"/>
        <v>0</v>
      </c>
      <c r="K148" s="45">
        <f t="shared" si="6"/>
        <v>0</v>
      </c>
      <c r="L148" s="110">
        <f>SUM(J149:J184)</f>
        <v>46900</v>
      </c>
      <c r="M148" s="110">
        <v>46700</v>
      </c>
    </row>
    <row r="149" spans="1:13" ht="45" x14ac:dyDescent="0.25">
      <c r="B149" s="5">
        <v>1</v>
      </c>
      <c r="C149" s="3" t="s">
        <v>158</v>
      </c>
      <c r="D149" s="13" t="s">
        <v>176</v>
      </c>
      <c r="E149" s="7" t="s">
        <v>162</v>
      </c>
      <c r="F149" s="36">
        <v>2150</v>
      </c>
      <c r="G149" s="69">
        <v>53750</v>
      </c>
      <c r="H149" s="30">
        <f t="shared" si="7"/>
        <v>4479.166666666667</v>
      </c>
      <c r="I149" s="109">
        <v>4.4000000000000004</v>
      </c>
      <c r="J149" s="36">
        <f t="shared" si="5"/>
        <v>4400</v>
      </c>
      <c r="K149" s="36">
        <f t="shared" si="6"/>
        <v>52800</v>
      </c>
    </row>
    <row r="150" spans="1:13" ht="15" customHeight="1" x14ac:dyDescent="0.25">
      <c r="B150" s="38">
        <v>6</v>
      </c>
      <c r="C150" s="161" t="s">
        <v>53</v>
      </c>
      <c r="D150" s="162"/>
      <c r="E150" s="163"/>
      <c r="F150" s="41"/>
      <c r="G150" s="68"/>
      <c r="H150" s="40"/>
      <c r="I150" s="126"/>
      <c r="J150" s="41">
        <f t="shared" ref="J150:J221" si="9">I150*1000</f>
        <v>0</v>
      </c>
      <c r="K150" s="41">
        <f t="shared" si="6"/>
        <v>0</v>
      </c>
    </row>
    <row r="151" spans="1:13" ht="45" x14ac:dyDescent="0.25">
      <c r="B151" s="5">
        <v>1</v>
      </c>
      <c r="C151" s="3" t="s">
        <v>7</v>
      </c>
      <c r="D151" s="13" t="s">
        <v>178</v>
      </c>
      <c r="E151" s="3" t="s">
        <v>54</v>
      </c>
      <c r="F151" s="36">
        <v>1600</v>
      </c>
      <c r="G151" s="69">
        <v>25275</v>
      </c>
      <c r="H151" s="30">
        <f t="shared" si="7"/>
        <v>2106.25</v>
      </c>
      <c r="I151" s="109">
        <v>2.8</v>
      </c>
      <c r="J151" s="36">
        <f t="shared" si="9"/>
        <v>2800</v>
      </c>
      <c r="K151" s="36">
        <f t="shared" si="6"/>
        <v>33600</v>
      </c>
      <c r="L151" s="90">
        <v>2.8</v>
      </c>
    </row>
    <row r="152" spans="1:13" ht="30" x14ac:dyDescent="0.25">
      <c r="B152" s="5">
        <v>1</v>
      </c>
      <c r="C152" s="3" t="s">
        <v>2</v>
      </c>
      <c r="D152" s="143" t="s">
        <v>179</v>
      </c>
      <c r="E152" s="137" t="s">
        <v>153</v>
      </c>
      <c r="F152" s="36">
        <v>1000</v>
      </c>
      <c r="G152" s="69">
        <v>16714.41</v>
      </c>
      <c r="H152" s="140">
        <f t="shared" si="7"/>
        <v>1392.8675000000001</v>
      </c>
      <c r="I152" s="134">
        <v>1.5</v>
      </c>
      <c r="J152" s="138">
        <f t="shared" si="9"/>
        <v>1500</v>
      </c>
      <c r="K152" s="138">
        <f t="shared" si="6"/>
        <v>18000</v>
      </c>
      <c r="L152" s="92">
        <v>1.6</v>
      </c>
    </row>
    <row r="153" spans="1:13" ht="30" x14ac:dyDescent="0.25">
      <c r="B153" s="5">
        <v>1</v>
      </c>
      <c r="C153" s="3" t="s">
        <v>2</v>
      </c>
      <c r="D153" s="88" t="s">
        <v>185</v>
      </c>
      <c r="E153" s="144" t="s">
        <v>154</v>
      </c>
      <c r="F153" s="36">
        <v>1000</v>
      </c>
      <c r="G153" s="69">
        <v>15250</v>
      </c>
      <c r="H153" s="140">
        <f t="shared" si="7"/>
        <v>1270.8333333333333</v>
      </c>
      <c r="I153" s="134">
        <v>1.4</v>
      </c>
      <c r="J153" s="138">
        <f t="shared" si="9"/>
        <v>1400</v>
      </c>
      <c r="K153" s="138">
        <f t="shared" si="6"/>
        <v>16800</v>
      </c>
      <c r="L153" s="92">
        <v>1.5</v>
      </c>
    </row>
    <row r="154" spans="1:13" ht="30" x14ac:dyDescent="0.25">
      <c r="B154" s="5">
        <v>1</v>
      </c>
      <c r="C154" s="3" t="s">
        <v>2</v>
      </c>
      <c r="D154" s="15" t="s">
        <v>185</v>
      </c>
      <c r="E154" s="3" t="s">
        <v>56</v>
      </c>
      <c r="F154" s="36">
        <v>1000</v>
      </c>
      <c r="G154" s="69">
        <v>15338.18</v>
      </c>
      <c r="H154" s="30">
        <f t="shared" si="7"/>
        <v>1278.1816666666666</v>
      </c>
      <c r="I154" s="109">
        <v>1.3</v>
      </c>
      <c r="J154" s="36">
        <f t="shared" si="9"/>
        <v>1300</v>
      </c>
      <c r="K154" s="36">
        <f t="shared" si="6"/>
        <v>15600</v>
      </c>
      <c r="L154" s="90">
        <v>1.4</v>
      </c>
    </row>
    <row r="155" spans="1:13" ht="30" x14ac:dyDescent="0.25">
      <c r="B155" s="5">
        <v>1</v>
      </c>
      <c r="C155" s="3" t="s">
        <v>3</v>
      </c>
      <c r="D155" s="15" t="s">
        <v>180</v>
      </c>
      <c r="E155" s="3" t="s">
        <v>55</v>
      </c>
      <c r="F155" s="36">
        <v>900</v>
      </c>
      <c r="G155" s="69">
        <v>14109.99</v>
      </c>
      <c r="H155" s="30">
        <f t="shared" si="7"/>
        <v>1175.8325</v>
      </c>
      <c r="I155" s="109">
        <v>1.2</v>
      </c>
      <c r="J155" s="36">
        <f t="shared" si="9"/>
        <v>1200</v>
      </c>
      <c r="K155" s="36">
        <f t="shared" si="6"/>
        <v>14400</v>
      </c>
    </row>
    <row r="156" spans="1:13" ht="30" x14ac:dyDescent="0.25">
      <c r="B156" s="57">
        <v>1</v>
      </c>
      <c r="C156" s="58" t="s">
        <v>3</v>
      </c>
      <c r="D156" s="57" t="s">
        <v>180</v>
      </c>
      <c r="E156" s="29" t="s">
        <v>228</v>
      </c>
      <c r="F156" s="60">
        <v>900</v>
      </c>
      <c r="G156" s="70"/>
      <c r="H156" s="59"/>
      <c r="I156" s="127">
        <v>0.9</v>
      </c>
      <c r="J156" s="60">
        <f t="shared" ref="J156" si="10">I156*1000</f>
        <v>900</v>
      </c>
      <c r="K156" s="60">
        <f t="shared" ref="K156" si="11">J156*12</f>
        <v>10800</v>
      </c>
    </row>
    <row r="157" spans="1:13" ht="15" customHeight="1" x14ac:dyDescent="0.25">
      <c r="B157" s="38">
        <v>6</v>
      </c>
      <c r="C157" s="161" t="s">
        <v>57</v>
      </c>
      <c r="D157" s="162"/>
      <c r="E157" s="163"/>
      <c r="F157" s="41"/>
      <c r="G157" s="68"/>
      <c r="H157" s="40"/>
      <c r="I157" s="126"/>
      <c r="J157" s="41"/>
      <c r="K157" s="41"/>
    </row>
    <row r="158" spans="1:13" ht="45" x14ac:dyDescent="0.25">
      <c r="B158" s="5">
        <v>1</v>
      </c>
      <c r="C158" s="3" t="s">
        <v>7</v>
      </c>
      <c r="D158" s="13" t="s">
        <v>178</v>
      </c>
      <c r="E158" s="12" t="s">
        <v>145</v>
      </c>
      <c r="F158" s="36">
        <v>1600</v>
      </c>
      <c r="G158" s="69">
        <v>25100</v>
      </c>
      <c r="H158" s="30">
        <f t="shared" si="7"/>
        <v>2091.6666666666665</v>
      </c>
      <c r="I158" s="109">
        <v>2.8</v>
      </c>
      <c r="J158" s="36">
        <f t="shared" si="9"/>
        <v>2800</v>
      </c>
      <c r="K158" s="36">
        <f t="shared" si="6"/>
        <v>33600</v>
      </c>
      <c r="L158" s="90">
        <v>2.8</v>
      </c>
    </row>
    <row r="159" spans="1:13" ht="30" x14ac:dyDescent="0.25">
      <c r="B159" s="5">
        <v>1</v>
      </c>
      <c r="C159" s="3" t="s">
        <v>2</v>
      </c>
      <c r="D159" s="15" t="s">
        <v>185</v>
      </c>
      <c r="E159" s="7" t="s">
        <v>155</v>
      </c>
      <c r="F159" s="36">
        <v>1000</v>
      </c>
      <c r="G159" s="69">
        <v>14158.21</v>
      </c>
      <c r="H159" s="30">
        <f t="shared" si="7"/>
        <v>1179.8508333333332</v>
      </c>
      <c r="I159" s="109">
        <v>1.2</v>
      </c>
      <c r="J159" s="36">
        <f t="shared" si="9"/>
        <v>1200</v>
      </c>
      <c r="K159" s="36">
        <f t="shared" si="6"/>
        <v>14400</v>
      </c>
    </row>
    <row r="160" spans="1:13" ht="30" x14ac:dyDescent="0.25">
      <c r="B160" s="5">
        <v>1</v>
      </c>
      <c r="C160" s="3" t="s">
        <v>2</v>
      </c>
      <c r="D160" s="15" t="s">
        <v>185</v>
      </c>
      <c r="E160" s="3" t="s">
        <v>58</v>
      </c>
      <c r="F160" s="36">
        <v>1000</v>
      </c>
      <c r="G160" s="69">
        <v>13113.63</v>
      </c>
      <c r="H160" s="30">
        <f t="shared" si="7"/>
        <v>1092.8025</v>
      </c>
      <c r="I160" s="109">
        <v>1.1000000000000001</v>
      </c>
      <c r="J160" s="36">
        <f t="shared" si="9"/>
        <v>1100</v>
      </c>
      <c r="K160" s="36">
        <f t="shared" si="6"/>
        <v>13200</v>
      </c>
    </row>
    <row r="161" spans="2:13" s="63" customFormat="1" ht="30" x14ac:dyDescent="0.25">
      <c r="B161" s="5">
        <v>1</v>
      </c>
      <c r="C161" s="58" t="s">
        <v>2</v>
      </c>
      <c r="D161" s="57" t="s">
        <v>185</v>
      </c>
      <c r="E161" s="29" t="s">
        <v>228</v>
      </c>
      <c r="F161" s="60">
        <v>1000</v>
      </c>
      <c r="G161" s="70"/>
      <c r="H161" s="59"/>
      <c r="I161" s="127">
        <v>1</v>
      </c>
      <c r="J161" s="60">
        <f t="shared" si="9"/>
        <v>1000</v>
      </c>
      <c r="K161" s="60">
        <f t="shared" si="6"/>
        <v>12000</v>
      </c>
      <c r="L161" s="91"/>
    </row>
    <row r="162" spans="2:13" ht="30" x14ac:dyDescent="0.25">
      <c r="B162" s="5">
        <v>1</v>
      </c>
      <c r="C162" s="3" t="s">
        <v>3</v>
      </c>
      <c r="D162" s="15" t="s">
        <v>180</v>
      </c>
      <c r="E162" s="16" t="s">
        <v>156</v>
      </c>
      <c r="F162" s="36">
        <v>900</v>
      </c>
      <c r="G162" s="69">
        <v>11800</v>
      </c>
      <c r="H162" s="30">
        <f t="shared" si="7"/>
        <v>983.33333333333337</v>
      </c>
      <c r="I162" s="109">
        <v>1</v>
      </c>
      <c r="J162" s="36">
        <f t="shared" si="9"/>
        <v>1000</v>
      </c>
      <c r="K162" s="36">
        <f t="shared" si="6"/>
        <v>12000</v>
      </c>
    </row>
    <row r="163" spans="2:13" s="63" customFormat="1" ht="30" x14ac:dyDescent="0.25">
      <c r="B163" s="5">
        <v>1</v>
      </c>
      <c r="C163" s="112" t="s">
        <v>2</v>
      </c>
      <c r="D163" s="113" t="s">
        <v>185</v>
      </c>
      <c r="E163" s="112" t="s">
        <v>228</v>
      </c>
      <c r="F163" s="114">
        <v>1000</v>
      </c>
      <c r="G163" s="115"/>
      <c r="H163" s="116"/>
      <c r="I163" s="130">
        <v>0.9</v>
      </c>
      <c r="J163" s="114">
        <f t="shared" si="9"/>
        <v>900</v>
      </c>
      <c r="K163" s="60">
        <f t="shared" si="6"/>
        <v>10800</v>
      </c>
      <c r="L163" s="91"/>
    </row>
    <row r="164" spans="2:13" ht="15" customHeight="1" x14ac:dyDescent="0.25">
      <c r="B164" s="38">
        <v>8</v>
      </c>
      <c r="C164" s="161" t="s">
        <v>59</v>
      </c>
      <c r="D164" s="162"/>
      <c r="E164" s="163"/>
      <c r="F164" s="41"/>
      <c r="G164" s="68"/>
      <c r="H164" s="40"/>
      <c r="I164" s="126"/>
      <c r="J164" s="41"/>
      <c r="K164" s="41"/>
    </row>
    <row r="165" spans="2:13" ht="45" x14ac:dyDescent="0.25">
      <c r="B165" s="5">
        <v>1</v>
      </c>
      <c r="C165" s="3" t="s">
        <v>7</v>
      </c>
      <c r="D165" s="13" t="s">
        <v>178</v>
      </c>
      <c r="E165" s="18" t="s">
        <v>146</v>
      </c>
      <c r="F165" s="36">
        <v>1600</v>
      </c>
      <c r="G165" s="69">
        <v>27650</v>
      </c>
      <c r="H165" s="30">
        <f t="shared" si="7"/>
        <v>2304.1666666666665</v>
      </c>
      <c r="I165" s="109">
        <v>2.8</v>
      </c>
      <c r="J165" s="36">
        <f t="shared" si="9"/>
        <v>2800</v>
      </c>
      <c r="K165" s="36">
        <f t="shared" si="6"/>
        <v>33600</v>
      </c>
      <c r="L165" s="90">
        <v>2.8</v>
      </c>
    </row>
    <row r="166" spans="2:13" ht="30" x14ac:dyDescent="0.25">
      <c r="B166" s="5">
        <v>1</v>
      </c>
      <c r="C166" s="3" t="s">
        <v>2</v>
      </c>
      <c r="D166" s="13" t="s">
        <v>179</v>
      </c>
      <c r="E166" s="3" t="s">
        <v>60</v>
      </c>
      <c r="F166" s="36">
        <v>1000</v>
      </c>
      <c r="G166" s="69">
        <v>17925.45</v>
      </c>
      <c r="H166" s="30">
        <f t="shared" si="7"/>
        <v>1493.7875000000001</v>
      </c>
      <c r="I166" s="109">
        <v>1.5</v>
      </c>
      <c r="J166" s="36">
        <f t="shared" si="9"/>
        <v>1500</v>
      </c>
      <c r="K166" s="36">
        <f t="shared" si="6"/>
        <v>18000</v>
      </c>
      <c r="L166" s="121"/>
      <c r="M166" s="2">
        <v>1.7</v>
      </c>
    </row>
    <row r="167" spans="2:13" ht="30" x14ac:dyDescent="0.25">
      <c r="B167" s="5">
        <v>1</v>
      </c>
      <c r="C167" s="3" t="s">
        <v>2</v>
      </c>
      <c r="D167" s="15" t="s">
        <v>185</v>
      </c>
      <c r="E167" s="3" t="s">
        <v>61</v>
      </c>
      <c r="F167" s="36">
        <v>1000</v>
      </c>
      <c r="G167" s="69">
        <v>16645</v>
      </c>
      <c r="H167" s="30">
        <f t="shared" si="7"/>
        <v>1387.0833333333333</v>
      </c>
      <c r="I167" s="109">
        <v>1.4</v>
      </c>
      <c r="J167" s="36">
        <f t="shared" si="9"/>
        <v>1400</v>
      </c>
      <c r="K167" s="36">
        <f t="shared" si="6"/>
        <v>16800</v>
      </c>
      <c r="L167" s="121"/>
      <c r="M167" s="2">
        <v>1.6</v>
      </c>
    </row>
    <row r="168" spans="2:13" ht="30" x14ac:dyDescent="0.25">
      <c r="B168" s="5">
        <v>1</v>
      </c>
      <c r="C168" s="3" t="s">
        <v>2</v>
      </c>
      <c r="D168" s="15" t="s">
        <v>185</v>
      </c>
      <c r="E168" s="3" t="s">
        <v>62</v>
      </c>
      <c r="F168" s="36">
        <v>1000</v>
      </c>
      <c r="G168" s="69">
        <v>15275</v>
      </c>
      <c r="H168" s="30">
        <f t="shared" si="7"/>
        <v>1272.9166666666667</v>
      </c>
      <c r="I168" s="109">
        <v>1.3</v>
      </c>
      <c r="J168" s="36">
        <f t="shared" si="9"/>
        <v>1300</v>
      </c>
      <c r="K168" s="36">
        <f t="shared" si="6"/>
        <v>15600</v>
      </c>
    </row>
    <row r="169" spans="2:13" ht="30" x14ac:dyDescent="0.25">
      <c r="B169" s="117">
        <v>1</v>
      </c>
      <c r="C169" s="47" t="s">
        <v>2</v>
      </c>
      <c r="D169" s="117" t="s">
        <v>185</v>
      </c>
      <c r="E169" s="47" t="s">
        <v>228</v>
      </c>
      <c r="F169" s="118">
        <v>1000</v>
      </c>
      <c r="G169" s="119"/>
      <c r="H169" s="120"/>
      <c r="I169" s="131">
        <v>1</v>
      </c>
      <c r="J169" s="118">
        <f t="shared" si="9"/>
        <v>1000</v>
      </c>
      <c r="K169" s="118">
        <f t="shared" si="6"/>
        <v>12000</v>
      </c>
    </row>
    <row r="170" spans="2:13" ht="30" x14ac:dyDescent="0.25">
      <c r="B170" s="5">
        <v>1</v>
      </c>
      <c r="C170" s="3" t="s">
        <v>3</v>
      </c>
      <c r="D170" s="15" t="s">
        <v>180</v>
      </c>
      <c r="E170" s="16" t="s">
        <v>125</v>
      </c>
      <c r="F170" s="36">
        <v>900</v>
      </c>
      <c r="G170" s="69">
        <v>13113.18</v>
      </c>
      <c r="H170" s="30">
        <f t="shared" si="7"/>
        <v>1092.7650000000001</v>
      </c>
      <c r="I170" s="109">
        <v>1.2</v>
      </c>
      <c r="J170" s="36">
        <f t="shared" si="9"/>
        <v>1200</v>
      </c>
      <c r="K170" s="36">
        <f t="shared" si="6"/>
        <v>14400</v>
      </c>
      <c r="L170" s="90">
        <v>1.4</v>
      </c>
    </row>
    <row r="171" spans="2:13" ht="30" x14ac:dyDescent="0.25">
      <c r="B171" s="5">
        <v>1</v>
      </c>
      <c r="C171" s="3" t="s">
        <v>6</v>
      </c>
      <c r="D171" s="13" t="s">
        <v>181</v>
      </c>
      <c r="E171" s="3" t="s">
        <v>63</v>
      </c>
      <c r="F171" s="36">
        <v>800</v>
      </c>
      <c r="G171" s="69">
        <v>10975</v>
      </c>
      <c r="H171" s="30">
        <f t="shared" si="7"/>
        <v>914.58333333333337</v>
      </c>
      <c r="I171" s="109">
        <v>0.9</v>
      </c>
      <c r="J171" s="36">
        <f t="shared" si="9"/>
        <v>900</v>
      </c>
      <c r="K171" s="36">
        <f t="shared" si="6"/>
        <v>10800</v>
      </c>
    </row>
    <row r="172" spans="2:13" ht="30" x14ac:dyDescent="0.25">
      <c r="B172" s="5">
        <v>1</v>
      </c>
      <c r="C172" s="3" t="s">
        <v>6</v>
      </c>
      <c r="D172" s="13" t="s">
        <v>181</v>
      </c>
      <c r="E172" s="3" t="s">
        <v>123</v>
      </c>
      <c r="F172" s="36">
        <v>800</v>
      </c>
      <c r="G172" s="69">
        <v>11349.99</v>
      </c>
      <c r="H172" s="30">
        <f t="shared" si="7"/>
        <v>945.83249999999998</v>
      </c>
      <c r="I172" s="109">
        <v>1</v>
      </c>
      <c r="J172" s="36">
        <f t="shared" si="9"/>
        <v>1000</v>
      </c>
      <c r="K172" s="36">
        <f t="shared" si="6"/>
        <v>12000</v>
      </c>
    </row>
    <row r="173" spans="2:13" ht="15" customHeight="1" x14ac:dyDescent="0.25">
      <c r="B173" s="38">
        <v>11</v>
      </c>
      <c r="C173" s="161" t="s">
        <v>20</v>
      </c>
      <c r="D173" s="162"/>
      <c r="E173" s="163"/>
      <c r="F173" s="41"/>
      <c r="G173" s="68"/>
      <c r="H173" s="40"/>
      <c r="I173" s="126"/>
      <c r="J173" s="41"/>
      <c r="K173" s="41">
        <f t="shared" si="6"/>
        <v>0</v>
      </c>
    </row>
    <row r="174" spans="2:13" ht="45" x14ac:dyDescent="0.25">
      <c r="B174" s="5">
        <v>1</v>
      </c>
      <c r="C174" s="3" t="s">
        <v>7</v>
      </c>
      <c r="D174" s="13" t="s">
        <v>178</v>
      </c>
      <c r="E174" s="3" t="s">
        <v>21</v>
      </c>
      <c r="F174" s="36">
        <v>1600</v>
      </c>
      <c r="G174" s="69">
        <v>41082.49</v>
      </c>
      <c r="H174" s="30">
        <f t="shared" si="7"/>
        <v>3423.540833333333</v>
      </c>
      <c r="I174" s="109">
        <v>3.5</v>
      </c>
      <c r="J174" s="36">
        <f t="shared" si="9"/>
        <v>3500</v>
      </c>
      <c r="K174" s="36">
        <f t="shared" si="6"/>
        <v>42000</v>
      </c>
    </row>
    <row r="175" spans="2:13" ht="30" x14ac:dyDescent="0.25">
      <c r="B175" s="5">
        <v>1</v>
      </c>
      <c r="C175" s="3" t="s">
        <v>2</v>
      </c>
      <c r="D175" s="13" t="s">
        <v>179</v>
      </c>
      <c r="E175" s="3" t="s">
        <v>22</v>
      </c>
      <c r="F175" s="36">
        <v>1000</v>
      </c>
      <c r="G175" s="69">
        <v>17249.080000000002</v>
      </c>
      <c r="H175" s="30">
        <f t="shared" si="7"/>
        <v>1437.4233333333334</v>
      </c>
      <c r="I175" s="109">
        <v>1.3</v>
      </c>
      <c r="J175" s="36">
        <f t="shared" si="9"/>
        <v>1300</v>
      </c>
      <c r="K175" s="36">
        <f t="shared" si="6"/>
        <v>15600</v>
      </c>
    </row>
    <row r="176" spans="2:13" ht="30" x14ac:dyDescent="0.25">
      <c r="B176" s="5">
        <v>1</v>
      </c>
      <c r="C176" s="3" t="s">
        <v>2</v>
      </c>
      <c r="D176" s="15" t="s">
        <v>185</v>
      </c>
      <c r="E176" s="3" t="s">
        <v>115</v>
      </c>
      <c r="F176" s="36">
        <v>1000</v>
      </c>
      <c r="G176" s="69">
        <v>14200</v>
      </c>
      <c r="H176" s="30">
        <f t="shared" si="7"/>
        <v>1183.3333333333333</v>
      </c>
      <c r="I176" s="109">
        <v>1.1000000000000001</v>
      </c>
      <c r="J176" s="36">
        <f t="shared" si="9"/>
        <v>1100</v>
      </c>
      <c r="K176" s="36">
        <f t="shared" si="6"/>
        <v>13200</v>
      </c>
    </row>
    <row r="177" spans="1:12" ht="30" x14ac:dyDescent="0.25">
      <c r="B177" s="5">
        <v>1</v>
      </c>
      <c r="C177" s="3" t="s">
        <v>2</v>
      </c>
      <c r="D177" s="15" t="s">
        <v>185</v>
      </c>
      <c r="E177" s="25" t="s">
        <v>121</v>
      </c>
      <c r="F177" s="36">
        <v>1000</v>
      </c>
      <c r="G177" s="69">
        <v>14816.23</v>
      </c>
      <c r="H177" s="30">
        <f t="shared" si="7"/>
        <v>1234.6858333333332</v>
      </c>
      <c r="I177" s="109">
        <v>1.2</v>
      </c>
      <c r="J177" s="36">
        <f t="shared" si="9"/>
        <v>1200</v>
      </c>
      <c r="K177" s="36">
        <f t="shared" si="6"/>
        <v>14400</v>
      </c>
    </row>
    <row r="178" spans="1:12" ht="30" x14ac:dyDescent="0.25">
      <c r="B178" s="5">
        <v>1</v>
      </c>
      <c r="C178" s="3" t="s">
        <v>2</v>
      </c>
      <c r="D178" s="15" t="s">
        <v>185</v>
      </c>
      <c r="E178" s="25" t="s">
        <v>116</v>
      </c>
      <c r="F178" s="36">
        <v>1000</v>
      </c>
      <c r="G178" s="69">
        <v>14125</v>
      </c>
      <c r="H178" s="30">
        <f t="shared" si="7"/>
        <v>1177.0833333333333</v>
      </c>
      <c r="I178" s="109">
        <v>1.1000000000000001</v>
      </c>
      <c r="J178" s="36">
        <f t="shared" si="9"/>
        <v>1100</v>
      </c>
      <c r="K178" s="36">
        <f t="shared" si="6"/>
        <v>13200</v>
      </c>
    </row>
    <row r="179" spans="1:12" ht="30" x14ac:dyDescent="0.25">
      <c r="B179" s="5">
        <v>1</v>
      </c>
      <c r="C179" s="3" t="s">
        <v>2</v>
      </c>
      <c r="D179" s="15" t="s">
        <v>185</v>
      </c>
      <c r="E179" s="25" t="s">
        <v>205</v>
      </c>
      <c r="F179" s="36">
        <v>1000</v>
      </c>
      <c r="G179" s="69">
        <v>13059.51</v>
      </c>
      <c r="H179" s="30">
        <f t="shared" si="7"/>
        <v>1088.2925</v>
      </c>
      <c r="I179" s="109">
        <v>1.2</v>
      </c>
      <c r="J179" s="36">
        <f t="shared" si="9"/>
        <v>1200</v>
      </c>
      <c r="K179" s="36">
        <f t="shared" si="6"/>
        <v>14400</v>
      </c>
    </row>
    <row r="180" spans="1:12" ht="30" x14ac:dyDescent="0.25">
      <c r="B180" s="5">
        <v>1</v>
      </c>
      <c r="C180" s="3" t="s">
        <v>2</v>
      </c>
      <c r="D180" s="15" t="s">
        <v>185</v>
      </c>
      <c r="E180" s="25" t="s">
        <v>117</v>
      </c>
      <c r="F180" s="36">
        <v>1000</v>
      </c>
      <c r="G180" s="69">
        <v>13343.61</v>
      </c>
      <c r="H180" s="30">
        <f t="shared" si="7"/>
        <v>1111.9675</v>
      </c>
      <c r="I180" s="109">
        <v>1</v>
      </c>
      <c r="J180" s="36">
        <f t="shared" si="9"/>
        <v>1000</v>
      </c>
      <c r="K180" s="36">
        <f t="shared" si="6"/>
        <v>12000</v>
      </c>
    </row>
    <row r="181" spans="1:12" ht="30" x14ac:dyDescent="0.25">
      <c r="B181" s="5">
        <v>1</v>
      </c>
      <c r="C181" s="3" t="s">
        <v>3</v>
      </c>
      <c r="D181" s="15" t="s">
        <v>180</v>
      </c>
      <c r="E181" s="25" t="s">
        <v>173</v>
      </c>
      <c r="F181" s="36">
        <v>900</v>
      </c>
      <c r="G181" s="69">
        <v>13425</v>
      </c>
      <c r="H181" s="30">
        <f t="shared" si="7"/>
        <v>1118.75</v>
      </c>
      <c r="I181" s="109">
        <v>0.9</v>
      </c>
      <c r="J181" s="36">
        <f t="shared" si="9"/>
        <v>900</v>
      </c>
      <c r="K181" s="36">
        <f t="shared" si="6"/>
        <v>10800</v>
      </c>
    </row>
    <row r="182" spans="1:12" ht="30" x14ac:dyDescent="0.25">
      <c r="B182" s="5">
        <v>1</v>
      </c>
      <c r="C182" s="3" t="s">
        <v>3</v>
      </c>
      <c r="D182" s="15" t="s">
        <v>180</v>
      </c>
      <c r="E182" s="3" t="s">
        <v>118</v>
      </c>
      <c r="F182" s="36">
        <v>900</v>
      </c>
      <c r="G182" s="69">
        <v>14200</v>
      </c>
      <c r="H182" s="30">
        <f t="shared" si="7"/>
        <v>1183.3333333333333</v>
      </c>
      <c r="I182" s="109">
        <v>1.2</v>
      </c>
      <c r="J182" s="36">
        <f t="shared" si="9"/>
        <v>1200</v>
      </c>
      <c r="K182" s="36">
        <f t="shared" si="6"/>
        <v>14400</v>
      </c>
    </row>
    <row r="183" spans="1:12" ht="30" x14ac:dyDescent="0.25">
      <c r="B183" s="5">
        <v>1</v>
      </c>
      <c r="C183" s="3" t="s">
        <v>6</v>
      </c>
      <c r="D183" s="13" t="s">
        <v>181</v>
      </c>
      <c r="E183" s="3" t="s">
        <v>206</v>
      </c>
      <c r="F183" s="36">
        <v>800</v>
      </c>
      <c r="G183" s="69">
        <v>10823.78</v>
      </c>
      <c r="H183" s="30">
        <f t="shared" si="7"/>
        <v>901.98166666666668</v>
      </c>
      <c r="I183" s="109">
        <v>0.9</v>
      </c>
      <c r="J183" s="36">
        <f t="shared" si="9"/>
        <v>900</v>
      </c>
      <c r="K183" s="36">
        <f t="shared" si="6"/>
        <v>10800</v>
      </c>
    </row>
    <row r="184" spans="1:12" ht="30" x14ac:dyDescent="0.25">
      <c r="B184" s="5">
        <v>1</v>
      </c>
      <c r="C184" s="3" t="s">
        <v>6</v>
      </c>
      <c r="D184" s="13" t="s">
        <v>181</v>
      </c>
      <c r="E184" s="3" t="s">
        <v>119</v>
      </c>
      <c r="F184" s="36">
        <v>800</v>
      </c>
      <c r="G184" s="69">
        <v>10727.15</v>
      </c>
      <c r="H184" s="30">
        <f t="shared" si="7"/>
        <v>893.92916666666667</v>
      </c>
      <c r="I184" s="109">
        <v>0.9</v>
      </c>
      <c r="J184" s="36">
        <f t="shared" si="9"/>
        <v>900</v>
      </c>
      <c r="K184" s="36">
        <f t="shared" ref="K184:K221" si="12">J184*12</f>
        <v>10800</v>
      </c>
    </row>
    <row r="185" spans="1:12" ht="15" customHeight="1" x14ac:dyDescent="0.25">
      <c r="A185" s="108" t="s">
        <v>238</v>
      </c>
      <c r="B185" s="48">
        <f>B186+B187+B188+B194+B198</f>
        <v>13</v>
      </c>
      <c r="C185" s="164" t="s">
        <v>132</v>
      </c>
      <c r="D185" s="165"/>
      <c r="E185" s="166"/>
      <c r="F185" s="43"/>
      <c r="G185" s="66"/>
      <c r="H185" s="44"/>
      <c r="I185" s="125"/>
      <c r="J185" s="45"/>
      <c r="K185" s="45">
        <f t="shared" si="12"/>
        <v>0</v>
      </c>
    </row>
    <row r="186" spans="1:12" ht="45" x14ac:dyDescent="0.25">
      <c r="B186" s="5">
        <v>1</v>
      </c>
      <c r="C186" s="3" t="s">
        <v>158</v>
      </c>
      <c r="D186" s="13" t="s">
        <v>176</v>
      </c>
      <c r="E186" s="7" t="s">
        <v>164</v>
      </c>
      <c r="F186" s="36">
        <v>2150</v>
      </c>
      <c r="G186" s="69">
        <v>53750</v>
      </c>
      <c r="H186" s="30">
        <f t="shared" si="7"/>
        <v>4479.166666666667</v>
      </c>
      <c r="I186" s="109">
        <v>4.4000000000000004</v>
      </c>
      <c r="J186" s="36">
        <f t="shared" si="9"/>
        <v>4400</v>
      </c>
      <c r="K186" s="36">
        <f t="shared" si="12"/>
        <v>52800</v>
      </c>
    </row>
    <row r="187" spans="1:12" ht="45" x14ac:dyDescent="0.25">
      <c r="B187" s="5">
        <v>1</v>
      </c>
      <c r="C187" s="3" t="s">
        <v>17</v>
      </c>
      <c r="D187" s="13" t="s">
        <v>192</v>
      </c>
      <c r="E187" s="7" t="s">
        <v>65</v>
      </c>
      <c r="F187" s="36">
        <v>1850</v>
      </c>
      <c r="G187" s="69">
        <v>46622.86</v>
      </c>
      <c r="H187" s="30">
        <f t="shared" si="7"/>
        <v>3885.2383333333332</v>
      </c>
      <c r="I187" s="109">
        <v>4</v>
      </c>
      <c r="J187" s="36">
        <f t="shared" si="9"/>
        <v>4000</v>
      </c>
      <c r="K187" s="36">
        <f t="shared" si="12"/>
        <v>48000</v>
      </c>
    </row>
    <row r="188" spans="1:12" ht="15" customHeight="1" x14ac:dyDescent="0.25">
      <c r="B188" s="38">
        <v>5</v>
      </c>
      <c r="C188" s="161" t="s">
        <v>64</v>
      </c>
      <c r="D188" s="162"/>
      <c r="E188" s="163"/>
      <c r="F188" s="41"/>
      <c r="G188" s="68"/>
      <c r="H188" s="40"/>
      <c r="I188" s="126"/>
      <c r="J188" s="41"/>
      <c r="K188" s="41">
        <f t="shared" si="12"/>
        <v>0</v>
      </c>
    </row>
    <row r="189" spans="1:12" ht="45" x14ac:dyDescent="0.25">
      <c r="B189" s="5">
        <v>1</v>
      </c>
      <c r="C189" s="3" t="s">
        <v>207</v>
      </c>
      <c r="D189" s="13" t="s">
        <v>178</v>
      </c>
      <c r="E189" s="3" t="s">
        <v>72</v>
      </c>
      <c r="F189" s="36">
        <v>1600</v>
      </c>
      <c r="G189" s="69">
        <v>26919.040000000001</v>
      </c>
      <c r="H189" s="33">
        <f t="shared" si="7"/>
        <v>2243.2533333333336</v>
      </c>
      <c r="I189" s="103">
        <v>2.8</v>
      </c>
      <c r="J189" s="36">
        <f t="shared" si="9"/>
        <v>2800</v>
      </c>
      <c r="K189" s="36">
        <f t="shared" si="12"/>
        <v>33600</v>
      </c>
      <c r="L189" s="90">
        <v>2.5</v>
      </c>
    </row>
    <row r="190" spans="1:12" ht="30" x14ac:dyDescent="0.25">
      <c r="B190" s="5">
        <v>1</v>
      </c>
      <c r="C190" s="10" t="s">
        <v>208</v>
      </c>
      <c r="D190" s="13" t="s">
        <v>179</v>
      </c>
      <c r="E190" s="7" t="s">
        <v>67</v>
      </c>
      <c r="F190" s="36">
        <v>1000</v>
      </c>
      <c r="G190" s="69">
        <v>22316.2</v>
      </c>
      <c r="H190" s="30">
        <f t="shared" si="7"/>
        <v>1859.6833333333334</v>
      </c>
      <c r="I190" s="109">
        <v>1.7</v>
      </c>
      <c r="J190" s="36">
        <f t="shared" si="9"/>
        <v>1700</v>
      </c>
      <c r="K190" s="36">
        <f t="shared" si="12"/>
        <v>20400</v>
      </c>
      <c r="L190" s="90">
        <v>1.9</v>
      </c>
    </row>
    <row r="191" spans="1:12" ht="30" x14ac:dyDescent="0.25">
      <c r="B191" s="5">
        <v>1</v>
      </c>
      <c r="C191" s="3" t="s">
        <v>194</v>
      </c>
      <c r="D191" s="15" t="s">
        <v>185</v>
      </c>
      <c r="E191" s="3" t="s">
        <v>68</v>
      </c>
      <c r="F191" s="36">
        <v>1000</v>
      </c>
      <c r="G191" s="69">
        <v>13222.73</v>
      </c>
      <c r="H191" s="30">
        <f t="shared" si="7"/>
        <v>1101.8941666666667</v>
      </c>
      <c r="I191" s="109">
        <v>1.3</v>
      </c>
      <c r="J191" s="36">
        <f t="shared" si="9"/>
        <v>1300</v>
      </c>
      <c r="K191" s="36">
        <f t="shared" si="12"/>
        <v>15600</v>
      </c>
      <c r="L191" s="90">
        <v>1.2</v>
      </c>
    </row>
    <row r="192" spans="1:12" ht="30" x14ac:dyDescent="0.25">
      <c r="B192" s="5">
        <v>1</v>
      </c>
      <c r="C192" s="3" t="s">
        <v>3</v>
      </c>
      <c r="D192" s="15" t="s">
        <v>180</v>
      </c>
      <c r="E192" s="16" t="s">
        <v>94</v>
      </c>
      <c r="F192" s="36">
        <v>900</v>
      </c>
      <c r="G192" s="69">
        <v>15300</v>
      </c>
      <c r="H192" s="104">
        <f t="shared" si="7"/>
        <v>1275</v>
      </c>
      <c r="I192" s="124">
        <v>1.2</v>
      </c>
      <c r="J192" s="36">
        <f t="shared" si="9"/>
        <v>1200</v>
      </c>
      <c r="K192" s="36">
        <f t="shared" si="12"/>
        <v>14400</v>
      </c>
      <c r="L192" s="90">
        <v>1.4</v>
      </c>
    </row>
    <row r="193" spans="1:12" ht="30" x14ac:dyDescent="0.25">
      <c r="B193" s="5">
        <v>1</v>
      </c>
      <c r="C193" s="3" t="s">
        <v>6</v>
      </c>
      <c r="D193" s="13" t="s">
        <v>181</v>
      </c>
      <c r="E193" s="16" t="s">
        <v>174</v>
      </c>
      <c r="F193" s="36">
        <v>800</v>
      </c>
      <c r="G193" s="69">
        <v>15615</v>
      </c>
      <c r="H193" s="33">
        <f t="shared" si="7"/>
        <v>1301.25</v>
      </c>
      <c r="I193" s="103">
        <v>1.1499999999999999</v>
      </c>
      <c r="J193" s="36">
        <f t="shared" si="9"/>
        <v>1150</v>
      </c>
      <c r="K193" s="36">
        <f t="shared" si="12"/>
        <v>13800</v>
      </c>
    </row>
    <row r="194" spans="1:12" ht="15" customHeight="1" x14ac:dyDescent="0.25">
      <c r="B194" s="38">
        <v>3</v>
      </c>
      <c r="C194" s="161" t="s">
        <v>69</v>
      </c>
      <c r="D194" s="162"/>
      <c r="E194" s="163"/>
      <c r="F194" s="41"/>
      <c r="G194" s="68"/>
      <c r="H194" s="40"/>
      <c r="I194" s="126"/>
      <c r="J194" s="41">
        <f t="shared" si="9"/>
        <v>0</v>
      </c>
      <c r="K194" s="41">
        <f t="shared" si="12"/>
        <v>0</v>
      </c>
    </row>
    <row r="195" spans="1:12" ht="15" customHeight="1" x14ac:dyDescent="0.25">
      <c r="B195" s="57">
        <v>1</v>
      </c>
      <c r="C195" s="58" t="s">
        <v>207</v>
      </c>
      <c r="D195" s="46" t="s">
        <v>178</v>
      </c>
      <c r="E195" s="29" t="s">
        <v>228</v>
      </c>
      <c r="F195" s="60">
        <v>1600</v>
      </c>
      <c r="G195" s="70"/>
      <c r="H195" s="59"/>
      <c r="I195" s="127">
        <v>4</v>
      </c>
      <c r="J195" s="60">
        <f t="shared" si="9"/>
        <v>4000</v>
      </c>
      <c r="K195" s="60">
        <f t="shared" si="12"/>
        <v>48000</v>
      </c>
    </row>
    <row r="196" spans="1:12" s="63" customFormat="1" ht="30" x14ac:dyDescent="0.25">
      <c r="B196" s="57">
        <v>1</v>
      </c>
      <c r="C196" s="58" t="s">
        <v>208</v>
      </c>
      <c r="D196" s="111" t="s">
        <v>179</v>
      </c>
      <c r="E196" s="29" t="s">
        <v>228</v>
      </c>
      <c r="F196" s="60">
        <v>1000</v>
      </c>
      <c r="G196" s="70"/>
      <c r="H196" s="59"/>
      <c r="I196" s="127">
        <v>1.7</v>
      </c>
      <c r="J196" s="60">
        <f t="shared" si="9"/>
        <v>1700</v>
      </c>
      <c r="K196" s="60">
        <f t="shared" si="12"/>
        <v>20400</v>
      </c>
      <c r="L196" s="91"/>
    </row>
    <row r="197" spans="1:12" ht="30" x14ac:dyDescent="0.25">
      <c r="B197" s="5">
        <v>1</v>
      </c>
      <c r="C197" s="3" t="s">
        <v>3</v>
      </c>
      <c r="D197" s="15" t="s">
        <v>180</v>
      </c>
      <c r="E197" s="7" t="s">
        <v>71</v>
      </c>
      <c r="F197" s="36">
        <v>900</v>
      </c>
      <c r="G197" s="69">
        <v>16800</v>
      </c>
      <c r="H197" s="30">
        <f t="shared" si="7"/>
        <v>1400</v>
      </c>
      <c r="I197" s="109">
        <v>1.6</v>
      </c>
      <c r="J197" s="36">
        <f t="shared" si="9"/>
        <v>1600</v>
      </c>
      <c r="K197" s="36">
        <f t="shared" si="12"/>
        <v>19200</v>
      </c>
      <c r="L197" s="90">
        <v>1.4</v>
      </c>
    </row>
    <row r="198" spans="1:12" ht="30.75" customHeight="1" x14ac:dyDescent="0.25">
      <c r="B198" s="38">
        <v>3</v>
      </c>
      <c r="C198" s="161" t="s">
        <v>92</v>
      </c>
      <c r="D198" s="162"/>
      <c r="E198" s="163"/>
      <c r="F198" s="41"/>
      <c r="G198" s="68"/>
      <c r="H198" s="40"/>
      <c r="I198" s="126"/>
      <c r="J198" s="41"/>
      <c r="K198" s="41">
        <f t="shared" si="12"/>
        <v>0</v>
      </c>
    </row>
    <row r="199" spans="1:12" ht="45" x14ac:dyDescent="0.25">
      <c r="B199" s="5">
        <v>1</v>
      </c>
      <c r="C199" s="3" t="s">
        <v>7</v>
      </c>
      <c r="D199" s="13" t="s">
        <v>178</v>
      </c>
      <c r="E199" s="3" t="s">
        <v>70</v>
      </c>
      <c r="F199" s="36">
        <v>1600</v>
      </c>
      <c r="G199" s="69">
        <v>31170</v>
      </c>
      <c r="H199" s="30">
        <f t="shared" si="7"/>
        <v>2597.5</v>
      </c>
      <c r="I199" s="109">
        <v>3.5</v>
      </c>
      <c r="J199" s="36">
        <f t="shared" si="9"/>
        <v>3500</v>
      </c>
      <c r="K199" s="36">
        <f t="shared" si="12"/>
        <v>42000</v>
      </c>
      <c r="L199" s="90">
        <v>2.8</v>
      </c>
    </row>
    <row r="200" spans="1:12" ht="30" x14ac:dyDescent="0.25">
      <c r="B200" s="5">
        <v>1</v>
      </c>
      <c r="C200" s="3" t="s">
        <v>2</v>
      </c>
      <c r="D200" s="13" t="s">
        <v>179</v>
      </c>
      <c r="E200" s="3" t="s">
        <v>66</v>
      </c>
      <c r="F200" s="36">
        <v>1000</v>
      </c>
      <c r="G200" s="69">
        <v>19583.11</v>
      </c>
      <c r="H200" s="30">
        <f t="shared" si="7"/>
        <v>1631.9258333333335</v>
      </c>
      <c r="I200" s="109">
        <v>2.2999999999999998</v>
      </c>
      <c r="J200" s="36">
        <f t="shared" si="9"/>
        <v>2300</v>
      </c>
      <c r="K200" s="36">
        <f t="shared" si="12"/>
        <v>27600</v>
      </c>
      <c r="L200" s="90">
        <v>1.7</v>
      </c>
    </row>
    <row r="201" spans="1:12" s="63" customFormat="1" ht="30" x14ac:dyDescent="0.25">
      <c r="B201" s="57">
        <v>1</v>
      </c>
      <c r="C201" s="58" t="s">
        <v>2</v>
      </c>
      <c r="D201" s="57" t="s">
        <v>185</v>
      </c>
      <c r="E201" s="29" t="s">
        <v>228</v>
      </c>
      <c r="F201" s="60">
        <v>1000</v>
      </c>
      <c r="G201" s="70"/>
      <c r="H201" s="59"/>
      <c r="I201" s="127">
        <v>2</v>
      </c>
      <c r="J201" s="60">
        <f t="shared" si="9"/>
        <v>2000</v>
      </c>
      <c r="K201" s="60">
        <f t="shared" si="12"/>
        <v>24000</v>
      </c>
      <c r="L201" s="91">
        <v>2</v>
      </c>
    </row>
    <row r="202" spans="1:12" ht="15" customHeight="1" x14ac:dyDescent="0.25">
      <c r="A202" s="108" t="s">
        <v>239</v>
      </c>
      <c r="B202" s="48">
        <f>B203+B204+B205+B209</f>
        <v>13</v>
      </c>
      <c r="C202" s="164" t="s">
        <v>133</v>
      </c>
      <c r="D202" s="165"/>
      <c r="E202" s="166"/>
      <c r="F202" s="43"/>
      <c r="G202" s="66"/>
      <c r="H202" s="44">
        <f t="shared" si="7"/>
        <v>0</v>
      </c>
      <c r="I202" s="125"/>
      <c r="J202" s="45"/>
      <c r="K202" s="45">
        <f t="shared" si="12"/>
        <v>0</v>
      </c>
    </row>
    <row r="203" spans="1:12" ht="45" x14ac:dyDescent="0.25">
      <c r="B203" s="5">
        <v>1</v>
      </c>
      <c r="C203" s="3" t="s">
        <v>158</v>
      </c>
      <c r="D203" s="13" t="s">
        <v>176</v>
      </c>
      <c r="E203" s="7" t="s">
        <v>165</v>
      </c>
      <c r="F203" s="36">
        <v>2150</v>
      </c>
      <c r="G203" s="69">
        <v>53750</v>
      </c>
      <c r="H203" s="30">
        <f t="shared" si="7"/>
        <v>4479.166666666667</v>
      </c>
      <c r="I203" s="109">
        <v>4.4000000000000004</v>
      </c>
      <c r="J203" s="36">
        <f t="shared" si="9"/>
        <v>4400</v>
      </c>
      <c r="K203" s="36">
        <f t="shared" si="12"/>
        <v>52800</v>
      </c>
    </row>
    <row r="204" spans="1:12" ht="45" x14ac:dyDescent="0.25">
      <c r="B204" s="5">
        <v>1</v>
      </c>
      <c r="C204" s="3" t="s">
        <v>209</v>
      </c>
      <c r="D204" s="13" t="s">
        <v>192</v>
      </c>
      <c r="E204" s="9" t="s">
        <v>77</v>
      </c>
      <c r="F204" s="36">
        <v>1850</v>
      </c>
      <c r="G204" s="69">
        <v>24775.32</v>
      </c>
      <c r="H204" s="30">
        <f t="shared" si="7"/>
        <v>2064.61</v>
      </c>
      <c r="I204" s="103">
        <v>2</v>
      </c>
      <c r="J204" s="36">
        <f t="shared" si="9"/>
        <v>2000</v>
      </c>
      <c r="K204" s="36">
        <f t="shared" si="12"/>
        <v>24000</v>
      </c>
    </row>
    <row r="205" spans="1:12" ht="15" customHeight="1" x14ac:dyDescent="0.25">
      <c r="B205" s="38">
        <v>3</v>
      </c>
      <c r="C205" s="161" t="s">
        <v>75</v>
      </c>
      <c r="D205" s="162"/>
      <c r="E205" s="163"/>
      <c r="F205" s="41"/>
      <c r="G205" s="68"/>
      <c r="H205" s="40"/>
      <c r="I205" s="126"/>
      <c r="J205" s="41"/>
      <c r="K205" s="41">
        <f t="shared" si="12"/>
        <v>0</v>
      </c>
    </row>
    <row r="206" spans="1:12" ht="45" x14ac:dyDescent="0.25">
      <c r="B206" s="5">
        <v>1</v>
      </c>
      <c r="C206" s="4" t="s">
        <v>7</v>
      </c>
      <c r="D206" s="13" t="s">
        <v>178</v>
      </c>
      <c r="E206" s="74" t="s">
        <v>210</v>
      </c>
      <c r="F206" s="37">
        <v>1600</v>
      </c>
      <c r="G206" s="75">
        <v>24134.29</v>
      </c>
      <c r="H206" s="33">
        <f t="shared" si="7"/>
        <v>2011.1908333333333</v>
      </c>
      <c r="I206" s="103">
        <v>2.5</v>
      </c>
      <c r="J206" s="36">
        <f t="shared" si="9"/>
        <v>2500</v>
      </c>
      <c r="K206" s="36">
        <f t="shared" si="12"/>
        <v>30000</v>
      </c>
      <c r="L206" s="90">
        <v>2.8</v>
      </c>
    </row>
    <row r="207" spans="1:12" ht="30" x14ac:dyDescent="0.25">
      <c r="B207" s="5">
        <v>1</v>
      </c>
      <c r="C207" s="4" t="s">
        <v>208</v>
      </c>
      <c r="D207" s="13" t="s">
        <v>179</v>
      </c>
      <c r="E207" s="16" t="s">
        <v>122</v>
      </c>
      <c r="F207" s="36">
        <v>1000</v>
      </c>
      <c r="G207" s="69">
        <v>16057.14</v>
      </c>
      <c r="H207" s="30">
        <f t="shared" si="7"/>
        <v>1338.095</v>
      </c>
      <c r="I207" s="109">
        <v>1.5</v>
      </c>
      <c r="J207" s="36">
        <f t="shared" si="9"/>
        <v>1500</v>
      </c>
      <c r="K207" s="36">
        <f t="shared" si="12"/>
        <v>18000</v>
      </c>
    </row>
    <row r="208" spans="1:12" s="63" customFormat="1" ht="30" x14ac:dyDescent="0.25">
      <c r="B208" s="57">
        <v>1</v>
      </c>
      <c r="C208" s="76" t="s">
        <v>208</v>
      </c>
      <c r="D208" s="77" t="s">
        <v>185</v>
      </c>
      <c r="E208" s="29" t="s">
        <v>228</v>
      </c>
      <c r="F208" s="60">
        <v>1000</v>
      </c>
      <c r="G208" s="70"/>
      <c r="H208" s="59"/>
      <c r="I208" s="127">
        <v>1.1000000000000001</v>
      </c>
      <c r="J208" s="60">
        <f>I208*1000</f>
        <v>1100</v>
      </c>
      <c r="K208" s="60">
        <f t="shared" si="12"/>
        <v>13200</v>
      </c>
      <c r="L208" s="91"/>
    </row>
    <row r="209" spans="1:13" ht="15" customHeight="1" x14ac:dyDescent="0.25">
      <c r="B209" s="38">
        <v>8</v>
      </c>
      <c r="C209" s="161" t="s">
        <v>76</v>
      </c>
      <c r="D209" s="162"/>
      <c r="E209" s="163"/>
      <c r="F209" s="41"/>
      <c r="G209" s="68"/>
      <c r="H209" s="40"/>
      <c r="I209" s="126"/>
      <c r="J209" s="41"/>
      <c r="K209" s="41">
        <f t="shared" si="12"/>
        <v>0</v>
      </c>
    </row>
    <row r="210" spans="1:13" ht="45" x14ac:dyDescent="0.25">
      <c r="B210" s="5">
        <v>1</v>
      </c>
      <c r="C210" s="4" t="s">
        <v>7</v>
      </c>
      <c r="D210" s="13" t="s">
        <v>178</v>
      </c>
      <c r="E210" s="18" t="s">
        <v>78</v>
      </c>
      <c r="F210" s="36">
        <v>1600</v>
      </c>
      <c r="G210" s="69">
        <v>21000</v>
      </c>
      <c r="H210" s="30">
        <f t="shared" si="7"/>
        <v>1750</v>
      </c>
      <c r="I210" s="109">
        <v>1.8</v>
      </c>
      <c r="J210" s="36">
        <f t="shared" si="9"/>
        <v>1800</v>
      </c>
      <c r="K210" s="36">
        <f t="shared" si="12"/>
        <v>21600</v>
      </c>
    </row>
    <row r="211" spans="1:13" ht="30" x14ac:dyDescent="0.25">
      <c r="B211" s="5">
        <v>1</v>
      </c>
      <c r="C211" s="4" t="s">
        <v>2</v>
      </c>
      <c r="D211" s="13" t="s">
        <v>179</v>
      </c>
      <c r="E211" s="18" t="s">
        <v>120</v>
      </c>
      <c r="F211" s="36">
        <v>1000</v>
      </c>
      <c r="G211" s="69">
        <v>17154.88</v>
      </c>
      <c r="H211" s="30">
        <f t="shared" si="7"/>
        <v>1429.5733333333335</v>
      </c>
      <c r="I211" s="109">
        <v>1.5</v>
      </c>
      <c r="J211" s="36">
        <f t="shared" si="9"/>
        <v>1500</v>
      </c>
      <c r="K211" s="36">
        <f t="shared" si="12"/>
        <v>18000</v>
      </c>
      <c r="L211" s="90">
        <v>1.7</v>
      </c>
    </row>
    <row r="212" spans="1:13" ht="30" x14ac:dyDescent="0.25">
      <c r="B212" s="5">
        <v>1</v>
      </c>
      <c r="C212" s="4" t="s">
        <v>2</v>
      </c>
      <c r="D212" s="15" t="s">
        <v>185</v>
      </c>
      <c r="E212" s="3" t="s">
        <v>73</v>
      </c>
      <c r="F212" s="36">
        <v>1000</v>
      </c>
      <c r="G212" s="69">
        <v>14200</v>
      </c>
      <c r="H212" s="30">
        <f t="shared" si="7"/>
        <v>1183.3333333333333</v>
      </c>
      <c r="I212" s="109">
        <v>1.3</v>
      </c>
      <c r="J212" s="36">
        <f t="shared" si="9"/>
        <v>1300</v>
      </c>
      <c r="K212" s="36">
        <f t="shared" si="12"/>
        <v>15600</v>
      </c>
      <c r="L212" s="90">
        <v>1.2</v>
      </c>
    </row>
    <row r="213" spans="1:13" ht="30" x14ac:dyDescent="0.25">
      <c r="B213" s="5">
        <v>1</v>
      </c>
      <c r="C213" s="4" t="s">
        <v>2</v>
      </c>
      <c r="D213" s="15" t="s">
        <v>185</v>
      </c>
      <c r="E213" s="29" t="s">
        <v>211</v>
      </c>
      <c r="F213" s="36">
        <v>1000</v>
      </c>
      <c r="G213" s="69">
        <v>12000</v>
      </c>
      <c r="H213" s="30">
        <f t="shared" si="7"/>
        <v>1000</v>
      </c>
      <c r="I213" s="109">
        <v>1.1000000000000001</v>
      </c>
      <c r="J213" s="36">
        <f t="shared" si="9"/>
        <v>1100</v>
      </c>
      <c r="K213" s="36">
        <f t="shared" si="12"/>
        <v>13200</v>
      </c>
    </row>
    <row r="214" spans="1:13" ht="30" x14ac:dyDescent="0.25">
      <c r="B214" s="5">
        <v>1</v>
      </c>
      <c r="C214" s="4" t="s">
        <v>208</v>
      </c>
      <c r="D214" s="15" t="s">
        <v>185</v>
      </c>
      <c r="E214" s="16" t="s">
        <v>95</v>
      </c>
      <c r="F214" s="36">
        <v>1000</v>
      </c>
      <c r="G214" s="69">
        <v>16921.61</v>
      </c>
      <c r="H214" s="30">
        <f t="shared" si="7"/>
        <v>1410.1341666666667</v>
      </c>
      <c r="I214" s="109">
        <v>1.4</v>
      </c>
      <c r="J214" s="36">
        <f t="shared" si="9"/>
        <v>1400</v>
      </c>
      <c r="K214" s="36">
        <f t="shared" si="12"/>
        <v>16800</v>
      </c>
      <c r="L214" s="90">
        <v>1.2</v>
      </c>
    </row>
    <row r="215" spans="1:13" ht="30" x14ac:dyDescent="0.25">
      <c r="B215" s="5">
        <v>1</v>
      </c>
      <c r="C215" s="4" t="s">
        <v>3</v>
      </c>
      <c r="D215" s="15" t="s">
        <v>180</v>
      </c>
      <c r="E215" s="18" t="s">
        <v>212</v>
      </c>
      <c r="F215" s="36">
        <v>900</v>
      </c>
      <c r="G215" s="69">
        <v>11700</v>
      </c>
      <c r="H215" s="30">
        <f t="shared" si="7"/>
        <v>975</v>
      </c>
      <c r="I215" s="109">
        <v>1</v>
      </c>
      <c r="J215" s="36">
        <f t="shared" si="9"/>
        <v>1000</v>
      </c>
      <c r="K215" s="36">
        <f t="shared" si="12"/>
        <v>12000</v>
      </c>
      <c r="L215" s="90">
        <v>0.95</v>
      </c>
    </row>
    <row r="216" spans="1:13" ht="30" x14ac:dyDescent="0.25">
      <c r="B216" s="5">
        <v>1</v>
      </c>
      <c r="C216" s="4" t="s">
        <v>3</v>
      </c>
      <c r="D216" s="15" t="s">
        <v>180</v>
      </c>
      <c r="E216" s="9" t="s">
        <v>80</v>
      </c>
      <c r="F216" s="36">
        <v>900</v>
      </c>
      <c r="G216" s="69">
        <v>13349.97</v>
      </c>
      <c r="H216" s="30">
        <f t="shared" ref="H216:H221" si="13">G216/12</f>
        <v>1112.4974999999999</v>
      </c>
      <c r="I216" s="109">
        <v>1.2</v>
      </c>
      <c r="J216" s="36">
        <f t="shared" si="9"/>
        <v>1200</v>
      </c>
      <c r="K216" s="36">
        <f t="shared" si="12"/>
        <v>14400</v>
      </c>
      <c r="L216" s="90">
        <v>1.4</v>
      </c>
    </row>
    <row r="217" spans="1:13" ht="30" x14ac:dyDescent="0.25">
      <c r="B217" s="5">
        <v>1</v>
      </c>
      <c r="C217" s="4" t="s">
        <v>3</v>
      </c>
      <c r="D217" s="15" t="s">
        <v>180</v>
      </c>
      <c r="E217" s="29" t="s">
        <v>241</v>
      </c>
      <c r="F217" s="36">
        <v>900</v>
      </c>
      <c r="G217" s="69">
        <v>6174.55</v>
      </c>
      <c r="H217" s="30">
        <f t="shared" si="13"/>
        <v>514.54583333333335</v>
      </c>
      <c r="I217" s="109">
        <v>1.2</v>
      </c>
      <c r="J217" s="36">
        <f t="shared" si="9"/>
        <v>1200</v>
      </c>
      <c r="K217" s="36">
        <f t="shared" si="12"/>
        <v>14400</v>
      </c>
      <c r="L217" s="90">
        <v>0.9</v>
      </c>
    </row>
    <row r="218" spans="1:13" ht="15" customHeight="1" x14ac:dyDescent="0.25">
      <c r="A218" s="108" t="s">
        <v>240</v>
      </c>
      <c r="B218" s="42">
        <v>3</v>
      </c>
      <c r="C218" s="164" t="s">
        <v>147</v>
      </c>
      <c r="D218" s="165"/>
      <c r="E218" s="166"/>
      <c r="F218" s="43"/>
      <c r="G218" s="66"/>
      <c r="H218" s="44"/>
      <c r="I218" s="125"/>
      <c r="J218" s="45"/>
      <c r="K218" s="45">
        <f t="shared" si="12"/>
        <v>0</v>
      </c>
    </row>
    <row r="219" spans="1:13" ht="45" x14ac:dyDescent="0.25">
      <c r="B219" s="57">
        <v>1</v>
      </c>
      <c r="C219" s="58" t="s">
        <v>158</v>
      </c>
      <c r="D219" s="46" t="s">
        <v>176</v>
      </c>
      <c r="E219" s="29" t="s">
        <v>228</v>
      </c>
      <c r="F219" s="60">
        <v>2150</v>
      </c>
      <c r="G219" s="70"/>
      <c r="H219" s="59"/>
      <c r="I219" s="127">
        <v>4.4000000000000004</v>
      </c>
      <c r="J219" s="60">
        <f t="shared" si="9"/>
        <v>4400</v>
      </c>
      <c r="K219" s="60">
        <f t="shared" si="12"/>
        <v>52800</v>
      </c>
    </row>
    <row r="220" spans="1:13" ht="30" x14ac:dyDescent="0.25">
      <c r="B220" s="5">
        <v>1</v>
      </c>
      <c r="C220" s="4" t="s">
        <v>2</v>
      </c>
      <c r="D220" s="15" t="s">
        <v>185</v>
      </c>
      <c r="E220" s="7" t="s">
        <v>148</v>
      </c>
      <c r="F220" s="36">
        <v>1000</v>
      </c>
      <c r="G220" s="69">
        <v>14950</v>
      </c>
      <c r="H220" s="30">
        <f t="shared" si="13"/>
        <v>1245.8333333333333</v>
      </c>
      <c r="I220" s="109">
        <v>1.2</v>
      </c>
      <c r="J220" s="36">
        <f t="shared" si="9"/>
        <v>1200</v>
      </c>
      <c r="K220" s="36">
        <f t="shared" si="12"/>
        <v>14400</v>
      </c>
      <c r="L220" s="90">
        <v>1.4</v>
      </c>
    </row>
    <row r="221" spans="1:13" ht="30" x14ac:dyDescent="0.25">
      <c r="B221" s="5">
        <v>1</v>
      </c>
      <c r="C221" s="4" t="s">
        <v>2</v>
      </c>
      <c r="D221" s="15" t="s">
        <v>185</v>
      </c>
      <c r="E221" s="7" t="s">
        <v>149</v>
      </c>
      <c r="F221" s="36">
        <v>1000</v>
      </c>
      <c r="G221" s="69">
        <v>17850</v>
      </c>
      <c r="H221" s="30">
        <f t="shared" si="13"/>
        <v>1487.5</v>
      </c>
      <c r="I221" s="109">
        <v>1.3</v>
      </c>
      <c r="J221" s="36">
        <f t="shared" si="9"/>
        <v>1300</v>
      </c>
      <c r="K221" s="36">
        <f t="shared" si="12"/>
        <v>15600</v>
      </c>
    </row>
    <row r="222" spans="1:13" x14ac:dyDescent="0.25">
      <c r="B222" s="32">
        <f>B3+B9+B16+B30+B55+B67+B102+B118+B129+B148+B185+B202+B218</f>
        <v>181</v>
      </c>
      <c r="C222" s="156" t="s">
        <v>225</v>
      </c>
      <c r="D222" s="157"/>
      <c r="E222" s="158"/>
      <c r="F222" s="31"/>
      <c r="G222" s="71">
        <f>SUM(G4:G221)</f>
        <v>3359568.47</v>
      </c>
      <c r="H222" s="32">
        <f>SUM(H4:H221)</f>
        <v>279964.03916666651</v>
      </c>
      <c r="I222" s="132"/>
      <c r="J222" s="32">
        <f>SUM(J4:J221)</f>
        <v>336700</v>
      </c>
      <c r="K222" s="32">
        <f>SUM(K4:K221)</f>
        <v>4040400</v>
      </c>
      <c r="L222" s="107">
        <f>K223-K222</f>
        <v>5600</v>
      </c>
      <c r="M222" s="93"/>
    </row>
    <row r="223" spans="1:13" ht="45" x14ac:dyDescent="0.25">
      <c r="G223" s="86"/>
      <c r="J223" s="105" t="s">
        <v>267</v>
      </c>
      <c r="K223" s="106">
        <v>4046000</v>
      </c>
      <c r="L223" s="93"/>
    </row>
    <row r="224" spans="1:13" ht="30" x14ac:dyDescent="0.25">
      <c r="G224" s="87"/>
      <c r="J224" s="105" t="s">
        <v>268</v>
      </c>
      <c r="K224" s="106">
        <v>3672658</v>
      </c>
      <c r="L224" s="93"/>
    </row>
    <row r="228" spans="6:8" x14ac:dyDescent="0.25">
      <c r="F228" s="6"/>
      <c r="G228" s="72"/>
      <c r="H228" s="6"/>
    </row>
  </sheetData>
  <mergeCells count="50">
    <mergeCell ref="C104:E104"/>
    <mergeCell ref="C110:E110"/>
    <mergeCell ref="C118:E118"/>
    <mergeCell ref="C120:E120"/>
    <mergeCell ref="C124:E124"/>
    <mergeCell ref="C205:E205"/>
    <mergeCell ref="C131:E131"/>
    <mergeCell ref="C138:E138"/>
    <mergeCell ref="C143:E143"/>
    <mergeCell ref="C148:E148"/>
    <mergeCell ref="C32:E32"/>
    <mergeCell ref="C1:C2"/>
    <mergeCell ref="E1:E2"/>
    <mergeCell ref="G1:G2"/>
    <mergeCell ref="C209:E209"/>
    <mergeCell ref="C194:E194"/>
    <mergeCell ref="C198:E198"/>
    <mergeCell ref="C157:E157"/>
    <mergeCell ref="C164:E164"/>
    <mergeCell ref="C173:E173"/>
    <mergeCell ref="C185:E185"/>
    <mergeCell ref="C188:E188"/>
    <mergeCell ref="C150:E150"/>
    <mergeCell ref="C129:E129"/>
    <mergeCell ref="C3:E3"/>
    <mergeCell ref="C202:E202"/>
    <mergeCell ref="C222:E222"/>
    <mergeCell ref="F1:F2"/>
    <mergeCell ref="C18:E18"/>
    <mergeCell ref="C23:E23"/>
    <mergeCell ref="C218:E218"/>
    <mergeCell ref="C37:E37"/>
    <mergeCell ref="C55:E55"/>
    <mergeCell ref="C58:E58"/>
    <mergeCell ref="C62:E62"/>
    <mergeCell ref="C67:E67"/>
    <mergeCell ref="C70:E70"/>
    <mergeCell ref="C85:E85"/>
    <mergeCell ref="C95:E95"/>
    <mergeCell ref="C102:E102"/>
    <mergeCell ref="C16:E16"/>
    <mergeCell ref="C30:E30"/>
    <mergeCell ref="K1:K2"/>
    <mergeCell ref="L1:L2"/>
    <mergeCell ref="J1:J2"/>
    <mergeCell ref="B1:B2"/>
    <mergeCell ref="C9:E9"/>
    <mergeCell ref="D1:D2"/>
    <mergeCell ref="H1:H2"/>
    <mergeCell ref="I1:I2"/>
  </mergeCells>
  <pageMargins left="1" right="1" top="1" bottom="1" header="0.5" footer="0.5"/>
  <pageSetup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H6" sqref="H6"/>
    </sheetView>
  </sheetViews>
  <sheetFormatPr defaultRowHeight="15" x14ac:dyDescent="0.25"/>
  <cols>
    <col min="1" max="1" width="12" style="94" customWidth="1"/>
    <col min="2" max="2" width="11.85546875" style="94" customWidth="1"/>
    <col min="3" max="3" width="56.7109375" style="94" customWidth="1"/>
    <col min="4" max="12" width="9.85546875" style="94" bestFit="1" customWidth="1"/>
    <col min="13" max="13" width="9.28515625" style="94" bestFit="1" customWidth="1"/>
    <col min="14" max="16384" width="9.140625" style="94"/>
  </cols>
  <sheetData>
    <row r="1" spans="1:13" x14ac:dyDescent="0.25">
      <c r="A1" s="179" t="s">
        <v>251</v>
      </c>
      <c r="B1" s="179"/>
      <c r="L1" s="179" t="s">
        <v>252</v>
      </c>
      <c r="M1" s="179"/>
    </row>
    <row r="2" spans="1:13" ht="45" x14ac:dyDescent="0.25">
      <c r="A2" s="95" t="s">
        <v>253</v>
      </c>
      <c r="B2" s="95" t="s">
        <v>254</v>
      </c>
      <c r="C2" s="95" t="s">
        <v>255</v>
      </c>
      <c r="D2" s="180" t="s">
        <v>256</v>
      </c>
      <c r="E2" s="181"/>
      <c r="F2" s="181"/>
      <c r="G2" s="181"/>
      <c r="H2" s="181"/>
      <c r="I2" s="181"/>
      <c r="J2" s="181"/>
      <c r="K2" s="181"/>
      <c r="L2" s="181"/>
      <c r="M2" s="182"/>
    </row>
    <row r="3" spans="1:13" x14ac:dyDescent="0.25">
      <c r="A3" s="95"/>
      <c r="B3" s="95"/>
      <c r="C3" s="95"/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>
        <v>6</v>
      </c>
      <c r="J3" s="96">
        <v>7</v>
      </c>
      <c r="K3" s="96">
        <v>8</v>
      </c>
      <c r="L3" s="96">
        <v>9</v>
      </c>
      <c r="M3" s="96">
        <v>10</v>
      </c>
    </row>
    <row r="4" spans="1:13" ht="45" x14ac:dyDescent="0.25">
      <c r="A4" s="95">
        <v>1</v>
      </c>
      <c r="B4" s="95">
        <v>1</v>
      </c>
      <c r="C4" s="97" t="s">
        <v>257</v>
      </c>
      <c r="D4" s="98">
        <v>2</v>
      </c>
      <c r="E4" s="98">
        <v>2.2000000000000002</v>
      </c>
      <c r="F4" s="98">
        <v>2.5</v>
      </c>
      <c r="G4" s="98">
        <v>2.8</v>
      </c>
      <c r="H4" s="98">
        <v>3.3</v>
      </c>
      <c r="I4" s="98">
        <v>3.8</v>
      </c>
      <c r="J4" s="98">
        <v>4.4000000000000004</v>
      </c>
      <c r="K4" s="98">
        <v>5</v>
      </c>
      <c r="L4" s="98">
        <v>5.6</v>
      </c>
      <c r="M4" s="98">
        <v>6</v>
      </c>
    </row>
    <row r="5" spans="1:13" ht="45" x14ac:dyDescent="0.25">
      <c r="A5" s="95">
        <v>2</v>
      </c>
      <c r="B5" s="95">
        <v>2</v>
      </c>
      <c r="C5" s="99" t="s">
        <v>258</v>
      </c>
      <c r="D5" s="98">
        <v>1.6</v>
      </c>
      <c r="E5" s="98">
        <v>1.8</v>
      </c>
      <c r="F5" s="98">
        <v>2</v>
      </c>
      <c r="G5" s="98">
        <v>2.2000000000000002</v>
      </c>
      <c r="H5" s="98">
        <v>2.5</v>
      </c>
      <c r="I5" s="98">
        <v>2.8</v>
      </c>
      <c r="J5" s="98">
        <v>3.2</v>
      </c>
      <c r="K5" s="98">
        <v>3.6</v>
      </c>
      <c r="L5" s="98">
        <v>4</v>
      </c>
      <c r="M5" s="98">
        <v>4.5</v>
      </c>
    </row>
    <row r="6" spans="1:13" ht="30" x14ac:dyDescent="0.25">
      <c r="A6" s="95">
        <v>2</v>
      </c>
      <c r="B6" s="95">
        <v>3</v>
      </c>
      <c r="C6" s="99" t="s">
        <v>259</v>
      </c>
      <c r="D6" s="98">
        <v>1.4</v>
      </c>
      <c r="E6" s="98">
        <v>1.6</v>
      </c>
      <c r="F6" s="98">
        <v>1.8</v>
      </c>
      <c r="G6" s="98">
        <v>2</v>
      </c>
      <c r="H6" s="98">
        <v>2.2000000000000002</v>
      </c>
      <c r="I6" s="98">
        <v>2.5</v>
      </c>
      <c r="J6" s="98">
        <v>2.8</v>
      </c>
      <c r="K6" s="98">
        <v>3.1</v>
      </c>
      <c r="L6" s="98">
        <v>3.5</v>
      </c>
      <c r="M6" s="98">
        <v>4</v>
      </c>
    </row>
    <row r="7" spans="1:13" ht="30" x14ac:dyDescent="0.25">
      <c r="A7" s="95">
        <v>3</v>
      </c>
      <c r="B7" s="95">
        <v>4</v>
      </c>
      <c r="C7" s="97" t="s">
        <v>260</v>
      </c>
      <c r="D7" s="98">
        <v>1.3</v>
      </c>
      <c r="E7" s="98">
        <v>1.5</v>
      </c>
      <c r="F7" s="98">
        <v>1.7</v>
      </c>
      <c r="G7" s="98">
        <v>1.9</v>
      </c>
      <c r="H7" s="98">
        <v>2.1</v>
      </c>
      <c r="I7" s="98">
        <v>2.2999999999999998</v>
      </c>
      <c r="J7" s="98">
        <v>2.4</v>
      </c>
      <c r="K7" s="98">
        <v>2.5</v>
      </c>
      <c r="L7" s="98">
        <v>2.6</v>
      </c>
      <c r="M7" s="98">
        <v>2.8</v>
      </c>
    </row>
    <row r="8" spans="1:13" ht="30" x14ac:dyDescent="0.25">
      <c r="A8" s="95">
        <v>3</v>
      </c>
      <c r="B8" s="95">
        <v>5</v>
      </c>
      <c r="C8" s="97" t="s">
        <v>261</v>
      </c>
      <c r="D8" s="98">
        <v>0.9</v>
      </c>
      <c r="E8" s="98">
        <v>1</v>
      </c>
      <c r="F8" s="98">
        <v>1.1000000000000001</v>
      </c>
      <c r="G8" s="98">
        <v>1.2</v>
      </c>
      <c r="H8" s="98">
        <v>1.3</v>
      </c>
      <c r="I8" s="98">
        <v>1.4</v>
      </c>
      <c r="J8" s="98">
        <v>1.6</v>
      </c>
      <c r="K8" s="98">
        <v>1.8</v>
      </c>
      <c r="L8" s="98">
        <v>2</v>
      </c>
      <c r="M8" s="98">
        <v>2.2000000000000002</v>
      </c>
    </row>
    <row r="9" spans="1:13" ht="30" x14ac:dyDescent="0.25">
      <c r="A9" s="95">
        <v>3</v>
      </c>
      <c r="B9" s="95">
        <v>6</v>
      </c>
      <c r="C9" s="97" t="s">
        <v>262</v>
      </c>
      <c r="D9" s="98">
        <v>0.75</v>
      </c>
      <c r="E9" s="98">
        <v>0.8</v>
      </c>
      <c r="F9" s="98">
        <v>0.85</v>
      </c>
      <c r="G9" s="98">
        <v>0.9</v>
      </c>
      <c r="H9" s="98">
        <v>0.95</v>
      </c>
      <c r="I9" s="98">
        <v>1</v>
      </c>
      <c r="J9" s="98">
        <v>1.2</v>
      </c>
      <c r="K9" s="98">
        <v>1.4</v>
      </c>
      <c r="L9" s="98">
        <v>1.6</v>
      </c>
      <c r="M9" s="98">
        <v>1.8</v>
      </c>
    </row>
    <row r="10" spans="1:13" ht="30" x14ac:dyDescent="0.25">
      <c r="A10" s="95">
        <v>4</v>
      </c>
      <c r="B10" s="95">
        <v>7</v>
      </c>
      <c r="C10" s="97" t="s">
        <v>263</v>
      </c>
      <c r="D10" s="98">
        <v>0.65</v>
      </c>
      <c r="E10" s="98">
        <v>0.7</v>
      </c>
      <c r="F10" s="98">
        <v>0.75</v>
      </c>
      <c r="G10" s="98">
        <v>0.8</v>
      </c>
      <c r="H10" s="98">
        <v>0.85</v>
      </c>
      <c r="I10" s="98">
        <v>0.9</v>
      </c>
      <c r="J10" s="98">
        <v>1</v>
      </c>
      <c r="K10" s="98">
        <v>1.1499999999999999</v>
      </c>
      <c r="L10" s="98">
        <v>1.3</v>
      </c>
      <c r="M10" s="98">
        <v>1.5</v>
      </c>
    </row>
    <row r="11" spans="1:13" ht="30" x14ac:dyDescent="0.25">
      <c r="A11" s="95">
        <v>4</v>
      </c>
      <c r="B11" s="95">
        <v>8</v>
      </c>
      <c r="C11" s="97" t="s">
        <v>264</v>
      </c>
      <c r="D11" s="98">
        <v>0.55000000000000004</v>
      </c>
      <c r="E11" s="98">
        <v>0.6</v>
      </c>
      <c r="F11" s="98">
        <v>0.65</v>
      </c>
      <c r="G11" s="98">
        <v>0.7</v>
      </c>
      <c r="H11" s="98">
        <v>0.75</v>
      </c>
      <c r="I11" s="98">
        <v>0.8</v>
      </c>
      <c r="J11" s="98">
        <v>0.85</v>
      </c>
      <c r="K11" s="98">
        <v>0.9</v>
      </c>
      <c r="L11" s="98">
        <v>1</v>
      </c>
      <c r="M11" s="98">
        <v>1.2</v>
      </c>
    </row>
    <row r="12" spans="1:13" ht="30" x14ac:dyDescent="0.25">
      <c r="A12" s="95">
        <v>4</v>
      </c>
      <c r="B12" s="95">
        <v>9</v>
      </c>
      <c r="C12" s="97" t="s">
        <v>265</v>
      </c>
      <c r="D12" s="98">
        <v>0.45</v>
      </c>
      <c r="E12" s="98">
        <v>0.5</v>
      </c>
      <c r="F12" s="98">
        <v>0.55000000000000004</v>
      </c>
      <c r="G12" s="98">
        <v>0.6</v>
      </c>
      <c r="H12" s="98">
        <v>0.65</v>
      </c>
      <c r="I12" s="98">
        <v>0.7</v>
      </c>
      <c r="J12" s="98">
        <v>0.75</v>
      </c>
      <c r="K12" s="98">
        <v>0.8</v>
      </c>
      <c r="L12" s="98">
        <v>0.9</v>
      </c>
      <c r="M12" s="98">
        <v>1</v>
      </c>
    </row>
  </sheetData>
  <mergeCells count="3">
    <mergeCell ref="A1:B1"/>
    <mergeCell ref="L1:M1"/>
    <mergeCell ref="D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9" sqref="C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ახალი საშტატო</vt:lpstr>
      <vt:lpstr>კოეფიციენტები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Maia Gotiashvili</cp:lastModifiedBy>
  <cp:lastPrinted>2017-12-28T10:42:43Z</cp:lastPrinted>
  <dcterms:created xsi:type="dcterms:W3CDTF">2012-07-24T10:19:57Z</dcterms:created>
  <dcterms:modified xsi:type="dcterms:W3CDTF">2018-01-09T10:25:14Z</dcterms:modified>
</cp:coreProperties>
</file>