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10404"/>
  </bookViews>
  <sheets>
    <sheet name="MOH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I13" i="1" s="1"/>
  <c r="H8" i="1"/>
  <c r="I12" i="1"/>
  <c r="I22" i="1"/>
  <c r="I8" i="1"/>
  <c r="I11" i="1"/>
  <c r="I10" i="1"/>
  <c r="I9" i="1"/>
  <c r="I5" i="1"/>
  <c r="I15" i="1" l="1"/>
  <c r="I17" i="1" s="1"/>
  <c r="I18" i="1" s="1"/>
  <c r="I19" i="1" s="1"/>
  <c r="I20" i="1" s="1"/>
  <c r="I23" i="1" s="1"/>
  <c r="F5" i="1"/>
  <c r="F13" i="1"/>
  <c r="F12" i="1"/>
  <c r="F11" i="1"/>
  <c r="F10" i="1"/>
  <c r="F9" i="1"/>
  <c r="F8" i="1"/>
  <c r="F3" i="1"/>
  <c r="F15" i="1" l="1"/>
  <c r="F17" i="1" s="1"/>
  <c r="F18" i="1" s="1"/>
  <c r="F19" i="1" s="1"/>
  <c r="F20" i="1" s="1"/>
</calcChain>
</file>

<file path=xl/sharedStrings.xml><?xml version="1.0" encoding="utf-8"?>
<sst xmlns="http://schemas.openxmlformats.org/spreadsheetml/2006/main" count="33" uniqueCount="26">
  <si>
    <t>VS4-ENT-PL-AK-P-SSS-C</t>
  </si>
  <si>
    <t>Production Support Coverage VMware Enterprise Plus Acceleration
Kit for 8 processors (Includes vSphere Enterprise Plus for 8 Processors, 1 vCenter Server Standard)</t>
  </si>
  <si>
    <t>PN</t>
  </si>
  <si>
    <t>Description</t>
  </si>
  <si>
    <t>List Price</t>
  </si>
  <si>
    <t>Renewal</t>
  </si>
  <si>
    <t>Qty</t>
  </si>
  <si>
    <t>VS5-ENT-G-SSS-C</t>
  </si>
  <si>
    <t>Basic Support/Subscription for VMware vSphere 5 Enterprise for 1 processor for 1 year</t>
  </si>
  <si>
    <t>VC-SRM5-25S-G-SSS-C</t>
  </si>
  <si>
    <t>Basic Support/Subscription for VMware vCenter Site Recovery Manager 5 Standard (25 VM Pack) for 1 Year</t>
  </si>
  <si>
    <t>VC56-ADV25-G-SSS-C</t>
  </si>
  <si>
    <t>Basic Support/Subscription VMware vCenter Operations 5.6 Management Suite Advanced for 1 year</t>
  </si>
  <si>
    <t>Sum:</t>
  </si>
  <si>
    <t>Total</t>
  </si>
  <si>
    <t>VAT - (18%)</t>
  </si>
  <si>
    <t>SubTotal</t>
  </si>
  <si>
    <t>Total USD</t>
  </si>
  <si>
    <t>VS5-ENT-C</t>
  </si>
  <si>
    <t>VMware vSphere 5 Enterprise for 1 processor</t>
  </si>
  <si>
    <t>VC-SRM5-25S-C</t>
  </si>
  <si>
    <t>VMware vCenter Site Recovery Manager 5 Standard (25 VM Pack)</t>
  </si>
  <si>
    <t>VC56-ADV25-C</t>
  </si>
  <si>
    <t>VMware vCenter Operations 5.6 Management Suite Advanced (25 Operating System Instance Pack)</t>
  </si>
  <si>
    <t>lar</t>
  </si>
  <si>
    <t>instalation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</si>
</sst>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* #,##0.00\ &quot;грн.&quot;_-;\-* #,##0.00\ &quot;грн.&quot;_-;_-* &quot;-&quot;??\ &quot;грн.&quot;_-;_-@_-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vertical="center"/>
    </xf>
    <xf numFmtId="44" fontId="0" fillId="0" borderId="0" xfId="1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65" fontId="3" fillId="0" borderId="0" xfId="1" applyNumberFormat="1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4" fontId="0" fillId="0" borderId="0" xfId="0" applyNumberFormat="1"/>
    <xf numFmtId="44" fontId="0" fillId="0" borderId="0" xfId="1" applyFont="1" applyBorder="1" applyAlignment="1">
      <alignment horizontal="right" vertical="center"/>
    </xf>
    <xf numFmtId="0" fontId="0" fillId="0" borderId="0" xfId="0" applyAlignment="1">
      <alignment horizontal="right"/>
    </xf>
    <xf numFmtId="165" fontId="3" fillId="0" borderId="0" xfId="1" applyNumberFormat="1" applyFont="1" applyAlignment="1">
      <alignment horizontal="right"/>
    </xf>
    <xf numFmtId="44" fontId="3" fillId="3" borderId="0" xfId="0" applyNumberFormat="1" applyFont="1" applyFill="1"/>
    <xf numFmtId="0" fontId="5" fillId="0" borderId="1" xfId="0" applyFont="1" applyBorder="1" applyAlignment="1">
      <alignment horizontal="center"/>
    </xf>
    <xf numFmtId="44" fontId="5" fillId="0" borderId="1" xfId="1" applyFont="1" applyBorder="1"/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5" fontId="0" fillId="0" borderId="0" xfId="0" applyNumberFormat="1"/>
  </cellXfs>
  <cellStyles count="6">
    <cellStyle name="Currency" xfId="1" builtinId="4"/>
    <cellStyle name="Currency 2" xfId="4"/>
    <cellStyle name="Currency 3" xfId="3"/>
    <cellStyle name="Normal" xfId="0" builtinId="0"/>
    <cellStyle name="Normal 2" xfId="2"/>
    <cellStyle name="Денеж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tabSelected="1" workbookViewId="0">
      <selection activeCell="H22" sqref="H22"/>
    </sheetView>
  </sheetViews>
  <sheetFormatPr defaultRowHeight="14.4" x14ac:dyDescent="0.3"/>
  <cols>
    <col min="1" max="1" width="8.6640625" bestFit="1" customWidth="1"/>
    <col min="2" max="2" width="22.109375" bestFit="1" customWidth="1"/>
    <col min="3" max="3" width="67.44140625" customWidth="1"/>
    <col min="4" max="4" width="7" customWidth="1"/>
    <col min="5" max="6" width="13.6640625" bestFit="1" customWidth="1"/>
    <col min="7" max="7" width="11.109375" bestFit="1" customWidth="1"/>
    <col min="8" max="8" width="11.109375" customWidth="1"/>
    <col min="9" max="9" width="13.77734375" customWidth="1"/>
  </cols>
  <sheetData>
    <row r="2" spans="1:9" x14ac:dyDescent="0.3">
      <c r="B2" s="8" t="s">
        <v>2</v>
      </c>
      <c r="C2" s="8" t="s">
        <v>3</v>
      </c>
      <c r="D2" s="8" t="s">
        <v>6</v>
      </c>
      <c r="E2" s="8" t="s">
        <v>4</v>
      </c>
      <c r="F2" s="8" t="s">
        <v>14</v>
      </c>
    </row>
    <row r="3" spans="1:9" ht="43.2" x14ac:dyDescent="0.3">
      <c r="A3" s="9" t="s">
        <v>5</v>
      </c>
      <c r="B3" s="1" t="s">
        <v>0</v>
      </c>
      <c r="C3" s="1" t="s">
        <v>1</v>
      </c>
      <c r="D3" s="2">
        <v>1</v>
      </c>
      <c r="E3" s="3">
        <v>24509.23</v>
      </c>
      <c r="F3" s="3">
        <f>E3*D3</f>
        <v>24509.23</v>
      </c>
    </row>
    <row r="4" spans="1:9" x14ac:dyDescent="0.3">
      <c r="B4" s="5"/>
      <c r="C4" s="5"/>
      <c r="D4" s="6"/>
      <c r="E4" s="4"/>
    </row>
    <row r="5" spans="1:9" x14ac:dyDescent="0.3">
      <c r="B5" s="6"/>
      <c r="C5" s="5"/>
      <c r="D5" s="4"/>
      <c r="E5" s="11" t="s">
        <v>13</v>
      </c>
      <c r="F5" s="7">
        <f>SUMPRODUCT(F3,D3)</f>
        <v>24509.23</v>
      </c>
      <c r="I5" s="20">
        <f>F5</f>
        <v>24509.23</v>
      </c>
    </row>
    <row r="6" spans="1:9" x14ac:dyDescent="0.3">
      <c r="B6" s="6"/>
      <c r="C6" s="5"/>
      <c r="D6" s="4"/>
      <c r="E6" s="7"/>
    </row>
    <row r="7" spans="1:9" x14ac:dyDescent="0.3">
      <c r="B7" s="17" t="s">
        <v>2</v>
      </c>
      <c r="C7" s="17" t="s">
        <v>3</v>
      </c>
      <c r="D7" s="8" t="s">
        <v>6</v>
      </c>
      <c r="E7" s="8" t="s">
        <v>4</v>
      </c>
      <c r="F7" s="8" t="s">
        <v>4</v>
      </c>
    </row>
    <row r="8" spans="1:9" x14ac:dyDescent="0.3">
      <c r="B8" s="18" t="s">
        <v>18</v>
      </c>
      <c r="C8" s="19" t="s">
        <v>19</v>
      </c>
      <c r="D8" s="15">
        <v>32</v>
      </c>
      <c r="E8" s="16">
        <v>3737.5</v>
      </c>
      <c r="F8" s="3">
        <f t="shared" ref="F8:F13" si="0">E8*D8</f>
        <v>119600</v>
      </c>
      <c r="G8" s="15">
        <v>32</v>
      </c>
      <c r="H8" s="16">
        <f>E8</f>
        <v>3737.5</v>
      </c>
      <c r="I8" s="3">
        <f>H8*G8</f>
        <v>119600</v>
      </c>
    </row>
    <row r="9" spans="1:9" ht="28.8" x14ac:dyDescent="0.3">
      <c r="B9" s="18" t="s">
        <v>7</v>
      </c>
      <c r="C9" s="19" t="s">
        <v>8</v>
      </c>
      <c r="D9" s="15">
        <v>32</v>
      </c>
      <c r="E9" s="16">
        <v>785.2</v>
      </c>
      <c r="F9" s="3">
        <f t="shared" si="0"/>
        <v>25126.400000000001</v>
      </c>
      <c r="G9" s="15">
        <v>42</v>
      </c>
      <c r="H9" s="16">
        <f t="shared" ref="H9:H13" si="1">E9</f>
        <v>785.2</v>
      </c>
      <c r="I9" s="3">
        <f t="shared" ref="I8:I13" si="2">H9*G9</f>
        <v>32978.400000000001</v>
      </c>
    </row>
    <row r="10" spans="1:9" x14ac:dyDescent="0.3">
      <c r="B10" s="18" t="s">
        <v>20</v>
      </c>
      <c r="C10" s="19" t="s">
        <v>21</v>
      </c>
      <c r="D10" s="15">
        <v>2</v>
      </c>
      <c r="E10" s="16">
        <v>5362.5</v>
      </c>
      <c r="F10" s="3">
        <f t="shared" si="0"/>
        <v>10725</v>
      </c>
      <c r="G10" s="15">
        <v>2</v>
      </c>
      <c r="H10" s="16">
        <f t="shared" si="1"/>
        <v>5362.5</v>
      </c>
      <c r="I10" s="3">
        <f t="shared" si="2"/>
        <v>10725</v>
      </c>
    </row>
    <row r="11" spans="1:9" ht="28.8" x14ac:dyDescent="0.3">
      <c r="B11" s="18" t="s">
        <v>9</v>
      </c>
      <c r="C11" s="19" t="s">
        <v>10</v>
      </c>
      <c r="D11" s="15">
        <v>2</v>
      </c>
      <c r="E11" s="16">
        <v>1126.4000000000001</v>
      </c>
      <c r="F11" s="3">
        <f t="shared" si="0"/>
        <v>2252.8000000000002</v>
      </c>
      <c r="G11" s="15">
        <v>2</v>
      </c>
      <c r="H11" s="16">
        <f t="shared" si="1"/>
        <v>1126.4000000000001</v>
      </c>
      <c r="I11" s="3">
        <f t="shared" si="2"/>
        <v>2252.8000000000002</v>
      </c>
    </row>
    <row r="12" spans="1:9" ht="28.8" x14ac:dyDescent="0.3">
      <c r="B12" s="18" t="s">
        <v>22</v>
      </c>
      <c r="C12" s="19" t="s">
        <v>23</v>
      </c>
      <c r="D12" s="15">
        <v>2</v>
      </c>
      <c r="E12" s="16">
        <v>6875</v>
      </c>
      <c r="F12" s="3">
        <f t="shared" si="0"/>
        <v>13750</v>
      </c>
      <c r="G12" s="15">
        <v>2</v>
      </c>
      <c r="H12" s="16">
        <f t="shared" si="1"/>
        <v>6875</v>
      </c>
      <c r="I12" s="3">
        <f t="shared" si="2"/>
        <v>13750</v>
      </c>
    </row>
    <row r="13" spans="1:9" ht="28.8" x14ac:dyDescent="0.3">
      <c r="B13" s="18" t="s">
        <v>11</v>
      </c>
      <c r="C13" s="19" t="s">
        <v>12</v>
      </c>
      <c r="D13" s="15">
        <v>2</v>
      </c>
      <c r="E13" s="16">
        <v>1446.5</v>
      </c>
      <c r="F13" s="3">
        <f t="shared" si="0"/>
        <v>2893</v>
      </c>
      <c r="G13" s="15">
        <v>2</v>
      </c>
      <c r="H13" s="16">
        <f t="shared" si="1"/>
        <v>1446.5</v>
      </c>
      <c r="I13" s="3">
        <f t="shared" si="2"/>
        <v>2893</v>
      </c>
    </row>
    <row r="15" spans="1:9" x14ac:dyDescent="0.3">
      <c r="D15" s="4"/>
      <c r="E15" s="11" t="s">
        <v>13</v>
      </c>
      <c r="F15" s="10">
        <f>SUM(F8:F13)</f>
        <v>174347.19999999998</v>
      </c>
      <c r="G15" s="10"/>
      <c r="H15" s="10"/>
      <c r="I15" s="10">
        <f>SUM(I8:I13)</f>
        <v>182199.19999999998</v>
      </c>
    </row>
    <row r="17" spans="3:9" x14ac:dyDescent="0.3">
      <c r="D17" s="4"/>
      <c r="E17" s="13" t="s">
        <v>16</v>
      </c>
      <c r="F17" s="10">
        <f>F15+F5</f>
        <v>198856.43</v>
      </c>
      <c r="G17" s="10"/>
      <c r="H17" s="10"/>
      <c r="I17" s="10">
        <f>I15+I5</f>
        <v>206708.43</v>
      </c>
    </row>
    <row r="18" spans="3:9" x14ac:dyDescent="0.3">
      <c r="E18" s="12" t="s">
        <v>15</v>
      </c>
      <c r="F18" s="10">
        <f>F17*18%</f>
        <v>35794.157399999996</v>
      </c>
      <c r="G18" s="10"/>
      <c r="H18" s="10"/>
      <c r="I18" s="10">
        <f>I17*18%</f>
        <v>37207.517399999997</v>
      </c>
    </row>
    <row r="19" spans="3:9" x14ac:dyDescent="0.3">
      <c r="E19" s="12" t="s">
        <v>17</v>
      </c>
      <c r="F19" s="14">
        <f>SUM(F17:F18)</f>
        <v>234650.58739999999</v>
      </c>
      <c r="I19" s="14">
        <f t="shared" ref="G19:I19" si="3">SUM(I17:I18)</f>
        <v>243915.9474</v>
      </c>
    </row>
    <row r="20" spans="3:9" x14ac:dyDescent="0.3">
      <c r="E20" t="s">
        <v>24</v>
      </c>
      <c r="F20">
        <f>F19*1.7</f>
        <v>398905.99857999996</v>
      </c>
      <c r="I20">
        <f>I19*1.7</f>
        <v>414657.11057999998</v>
      </c>
    </row>
    <row r="22" spans="3:9" x14ac:dyDescent="0.3">
      <c r="C22" t="s">
        <v>25</v>
      </c>
      <c r="E22" t="s">
        <v>24</v>
      </c>
      <c r="F22">
        <v>30000</v>
      </c>
      <c r="G22" s="10"/>
      <c r="I22">
        <f>F22</f>
        <v>30000</v>
      </c>
    </row>
    <row r="23" spans="3:9" x14ac:dyDescent="0.3">
      <c r="I23">
        <f>I20+I22</f>
        <v>444657.11057999998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Kophenlu</dc:creator>
  <cp:lastModifiedBy>Vano Goliadze</cp:lastModifiedBy>
  <dcterms:created xsi:type="dcterms:W3CDTF">2012-11-24T07:33:03Z</dcterms:created>
  <dcterms:modified xsi:type="dcterms:W3CDTF">2012-11-26T15:39:54Z</dcterms:modified>
</cp:coreProperties>
</file>