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adamia\Desktop\"/>
    </mc:Choice>
  </mc:AlternateContent>
  <bookViews>
    <workbookView xWindow="345" yWindow="675" windowWidth="18165" windowHeight="10050" tabRatio="776"/>
  </bookViews>
  <sheets>
    <sheet name="Danarti 3.ა2" sheetId="5" r:id="rId1"/>
  </sheets>
  <definedNames>
    <definedName name="_xlnm.Print_Area" localSheetId="0">'Danarti 3.ა2'!$B$2:$P$277</definedName>
    <definedName name="_xlnm.Print_Titles" localSheetId="0">'Danarti 3.ა2'!$6:$8</definedName>
  </definedNames>
  <calcPr calcId="162913"/>
</workbook>
</file>

<file path=xl/calcChain.xml><?xml version="1.0" encoding="utf-8"?>
<calcChain xmlns="http://schemas.openxmlformats.org/spreadsheetml/2006/main">
  <c r="N203" i="5" l="1"/>
  <c r="J203" i="5"/>
  <c r="F203" i="5"/>
  <c r="M13" i="5" l="1"/>
  <c r="M15" i="5"/>
  <c r="M16" i="5"/>
  <c r="M23" i="5"/>
  <c r="M24" i="5"/>
  <c r="M25" i="5"/>
  <c r="M26" i="5"/>
  <c r="M27" i="5"/>
  <c r="M28" i="5"/>
  <c r="M29" i="5"/>
  <c r="M32" i="5"/>
  <c r="M33" i="5"/>
  <c r="M34" i="5"/>
  <c r="M35" i="5"/>
  <c r="M36" i="5"/>
  <c r="M37" i="5"/>
  <c r="M38" i="5"/>
  <c r="M41" i="5"/>
  <c r="M42" i="5"/>
  <c r="M43" i="5"/>
  <c r="M44" i="5"/>
  <c r="M45" i="5"/>
  <c r="M46" i="5"/>
  <c r="M47" i="5"/>
  <c r="M50" i="5"/>
  <c r="M51" i="5"/>
  <c r="M52" i="5"/>
  <c r="M53" i="5"/>
  <c r="M54" i="5"/>
  <c r="M55" i="5"/>
  <c r="M57" i="5"/>
  <c r="M58" i="5"/>
  <c r="M61" i="5"/>
  <c r="M62" i="5"/>
  <c r="M63" i="5"/>
  <c r="M66" i="5"/>
  <c r="M67" i="5"/>
  <c r="M68" i="5"/>
  <c r="M69" i="5"/>
  <c r="M70" i="5"/>
  <c r="M71" i="5"/>
  <c r="M72" i="5"/>
  <c r="M73" i="5"/>
  <c r="M74" i="5"/>
  <c r="M75" i="5"/>
  <c r="M76" i="5"/>
  <c r="M77" i="5"/>
  <c r="M78" i="5"/>
  <c r="M79" i="5"/>
  <c r="M80" i="5"/>
  <c r="M83" i="5"/>
  <c r="M84" i="5"/>
  <c r="M85" i="5"/>
  <c r="M86" i="5"/>
  <c r="M87" i="5"/>
  <c r="M88" i="5"/>
  <c r="M89" i="5"/>
  <c r="M90" i="5"/>
  <c r="M91" i="5"/>
  <c r="M92" i="5"/>
  <c r="M93" i="5"/>
  <c r="M96" i="5"/>
  <c r="M97" i="5"/>
  <c r="M98" i="5"/>
  <c r="M99" i="5"/>
  <c r="M100" i="5"/>
  <c r="M101" i="5"/>
  <c r="M102" i="5"/>
  <c r="M103" i="5"/>
  <c r="M104" i="5"/>
  <c r="M107" i="5"/>
  <c r="M108" i="5"/>
  <c r="M109" i="5"/>
  <c r="M110" i="5"/>
  <c r="M111" i="5"/>
  <c r="M112" i="5"/>
  <c r="M113" i="5"/>
  <c r="M114" i="5"/>
  <c r="M117" i="5"/>
  <c r="M118" i="5"/>
  <c r="M119" i="5"/>
  <c r="M120" i="5"/>
  <c r="M121" i="5"/>
  <c r="M122" i="5"/>
  <c r="M123" i="5"/>
  <c r="M124" i="5"/>
  <c r="M125" i="5"/>
  <c r="M128" i="5"/>
  <c r="M130" i="5"/>
  <c r="M131" i="5"/>
  <c r="M132" i="5"/>
  <c r="M133" i="5"/>
  <c r="M136" i="5"/>
  <c r="M137" i="5"/>
  <c r="M140" i="5"/>
  <c r="M141" i="5"/>
  <c r="M142" i="5"/>
  <c r="M143" i="5"/>
  <c r="M144" i="5"/>
  <c r="M145" i="5"/>
  <c r="M146" i="5"/>
  <c r="M147" i="5"/>
  <c r="M148" i="5"/>
  <c r="M151" i="5"/>
  <c r="M152" i="5"/>
  <c r="M153" i="5"/>
  <c r="M154" i="5"/>
  <c r="M155" i="5"/>
  <c r="M156" i="5"/>
  <c r="M157" i="5"/>
  <c r="M160" i="5"/>
  <c r="M161" i="5"/>
  <c r="M162" i="5"/>
  <c r="M165" i="5"/>
  <c r="M166" i="5"/>
  <c r="M167" i="5"/>
  <c r="M168" i="5"/>
  <c r="M169" i="5"/>
  <c r="M170" i="5"/>
  <c r="M171" i="5"/>
  <c r="M172" i="5"/>
  <c r="M173" i="5"/>
  <c r="M176" i="5"/>
  <c r="M177" i="5"/>
  <c r="M178" i="5"/>
  <c r="M179" i="5"/>
  <c r="M180" i="5"/>
  <c r="M181" i="5"/>
  <c r="M184" i="5"/>
  <c r="M185" i="5"/>
  <c r="M186" i="5"/>
  <c r="M187" i="5"/>
  <c r="M188" i="5"/>
  <c r="M189" i="5"/>
  <c r="M190" i="5"/>
  <c r="M191" i="5"/>
  <c r="M192" i="5"/>
  <c r="M193" i="5"/>
  <c r="M194" i="5"/>
  <c r="M195" i="5"/>
  <c r="M196" i="5"/>
  <c r="M197" i="5"/>
  <c r="M200" i="5"/>
  <c r="M201" i="5"/>
  <c r="M202" i="5"/>
  <c r="M203" i="5"/>
  <c r="M206" i="5"/>
  <c r="M207" i="5"/>
  <c r="M208" i="5"/>
  <c r="M209" i="5"/>
  <c r="M210" i="5"/>
  <c r="M211" i="5"/>
  <c r="M214" i="5"/>
  <c r="M215" i="5"/>
  <c r="M216" i="5"/>
  <c r="M217" i="5"/>
  <c r="M218" i="5"/>
  <c r="M221" i="5"/>
  <c r="M222" i="5"/>
  <c r="M223" i="5"/>
  <c r="M224" i="5"/>
  <c r="M225" i="5"/>
  <c r="M227" i="5"/>
  <c r="M228" i="5"/>
  <c r="M231" i="5"/>
  <c r="M232" i="5"/>
  <c r="M233" i="5"/>
  <c r="M236" i="5"/>
  <c r="M237" i="5"/>
  <c r="M241" i="5"/>
  <c r="M243" i="5"/>
  <c r="M244" i="5"/>
  <c r="M245" i="5"/>
  <c r="I13" i="5"/>
  <c r="I15" i="5"/>
  <c r="I16" i="5"/>
  <c r="I23" i="5"/>
  <c r="I24" i="5"/>
  <c r="I25" i="5"/>
  <c r="I26" i="5"/>
  <c r="I27" i="5"/>
  <c r="I28" i="5"/>
  <c r="I29" i="5"/>
  <c r="I32" i="5"/>
  <c r="I33" i="5"/>
  <c r="I34" i="5"/>
  <c r="I35" i="5"/>
  <c r="I36" i="5"/>
  <c r="I37" i="5"/>
  <c r="I38" i="5"/>
  <c r="I41" i="5"/>
  <c r="I42" i="5"/>
  <c r="I43" i="5"/>
  <c r="I44" i="5"/>
  <c r="I45" i="5"/>
  <c r="I46" i="5"/>
  <c r="I47" i="5"/>
  <c r="I50" i="5"/>
  <c r="I51" i="5"/>
  <c r="I52" i="5"/>
  <c r="I53" i="5"/>
  <c r="I54" i="5"/>
  <c r="I55" i="5"/>
  <c r="I57" i="5"/>
  <c r="I58" i="5"/>
  <c r="I61" i="5"/>
  <c r="I62" i="5"/>
  <c r="I63" i="5"/>
  <c r="I66" i="5"/>
  <c r="I67" i="5"/>
  <c r="I68" i="5"/>
  <c r="I69" i="5"/>
  <c r="I70" i="5"/>
  <c r="I71" i="5"/>
  <c r="I72" i="5"/>
  <c r="I73" i="5"/>
  <c r="I74" i="5"/>
  <c r="I75" i="5"/>
  <c r="I76" i="5"/>
  <c r="I77" i="5"/>
  <c r="I78" i="5"/>
  <c r="I79" i="5"/>
  <c r="I80" i="5"/>
  <c r="I83" i="5"/>
  <c r="I84" i="5"/>
  <c r="I85" i="5"/>
  <c r="I86" i="5"/>
  <c r="I87" i="5"/>
  <c r="I88" i="5"/>
  <c r="I89" i="5"/>
  <c r="I90" i="5"/>
  <c r="I91" i="5"/>
  <c r="I92" i="5"/>
  <c r="I93" i="5"/>
  <c r="I96" i="5"/>
  <c r="I97" i="5"/>
  <c r="I98" i="5"/>
  <c r="I99" i="5"/>
  <c r="I100" i="5"/>
  <c r="I101" i="5"/>
  <c r="I102" i="5"/>
  <c r="I103" i="5"/>
  <c r="I104" i="5"/>
  <c r="I107" i="5"/>
  <c r="I108" i="5"/>
  <c r="I109" i="5"/>
  <c r="I110" i="5"/>
  <c r="I111" i="5"/>
  <c r="I112" i="5"/>
  <c r="I113" i="5"/>
  <c r="I114" i="5"/>
  <c r="I117" i="5"/>
  <c r="I118" i="5"/>
  <c r="I119" i="5"/>
  <c r="I120" i="5"/>
  <c r="I121" i="5"/>
  <c r="I122" i="5"/>
  <c r="I123" i="5"/>
  <c r="I124" i="5"/>
  <c r="I125" i="5"/>
  <c r="I128" i="5"/>
  <c r="I130" i="5"/>
  <c r="I131" i="5"/>
  <c r="I132" i="5"/>
  <c r="I133" i="5"/>
  <c r="I136" i="5"/>
  <c r="I137" i="5"/>
  <c r="I140" i="5"/>
  <c r="I141" i="5"/>
  <c r="I142" i="5"/>
  <c r="I143" i="5"/>
  <c r="I144" i="5"/>
  <c r="I145" i="5"/>
  <c r="I146" i="5"/>
  <c r="I147" i="5"/>
  <c r="I148" i="5"/>
  <c r="I151" i="5"/>
  <c r="I152" i="5"/>
  <c r="I153" i="5"/>
  <c r="I154" i="5"/>
  <c r="I155" i="5"/>
  <c r="I156" i="5"/>
  <c r="I157" i="5"/>
  <c r="I160" i="5"/>
  <c r="I161" i="5"/>
  <c r="I162" i="5"/>
  <c r="I165" i="5"/>
  <c r="I166" i="5"/>
  <c r="I167" i="5"/>
  <c r="I168" i="5"/>
  <c r="I169" i="5"/>
  <c r="I170" i="5"/>
  <c r="I171" i="5"/>
  <c r="I172" i="5"/>
  <c r="I173" i="5"/>
  <c r="I176" i="5"/>
  <c r="I177" i="5"/>
  <c r="I178" i="5"/>
  <c r="I179" i="5"/>
  <c r="I180" i="5"/>
  <c r="I181" i="5"/>
  <c r="I184" i="5"/>
  <c r="I185" i="5"/>
  <c r="I186" i="5"/>
  <c r="I187" i="5"/>
  <c r="I188" i="5"/>
  <c r="I189" i="5"/>
  <c r="I190" i="5"/>
  <c r="I191" i="5"/>
  <c r="I192" i="5"/>
  <c r="I193" i="5"/>
  <c r="I194" i="5"/>
  <c r="I195" i="5"/>
  <c r="I196" i="5"/>
  <c r="I197" i="5"/>
  <c r="I200" i="5"/>
  <c r="I201" i="5"/>
  <c r="I202" i="5"/>
  <c r="I203" i="5"/>
  <c r="I206" i="5"/>
  <c r="I207" i="5"/>
  <c r="I208" i="5"/>
  <c r="I209" i="5"/>
  <c r="I210" i="5"/>
  <c r="I211" i="5"/>
  <c r="I214" i="5"/>
  <c r="I215" i="5"/>
  <c r="I216" i="5"/>
  <c r="I217" i="5"/>
  <c r="I218" i="5"/>
  <c r="I221" i="5"/>
  <c r="I222" i="5"/>
  <c r="I223" i="5"/>
  <c r="I224" i="5"/>
  <c r="I225" i="5"/>
  <c r="I227" i="5"/>
  <c r="I228" i="5"/>
  <c r="I231" i="5"/>
  <c r="I232" i="5"/>
  <c r="I233" i="5"/>
  <c r="I236" i="5"/>
  <c r="I237" i="5"/>
  <c r="I241" i="5"/>
  <c r="I243" i="5"/>
  <c r="I244" i="5"/>
  <c r="I245" i="5"/>
  <c r="E13" i="5"/>
  <c r="E15" i="5"/>
  <c r="E16" i="5"/>
  <c r="E23" i="5"/>
  <c r="E24" i="5"/>
  <c r="E25" i="5"/>
  <c r="E26" i="5"/>
  <c r="E27" i="5"/>
  <c r="E28" i="5"/>
  <c r="E29" i="5"/>
  <c r="E32" i="5"/>
  <c r="E33" i="5"/>
  <c r="E34" i="5"/>
  <c r="E35" i="5"/>
  <c r="E36" i="5"/>
  <c r="E37" i="5"/>
  <c r="E38" i="5"/>
  <c r="E41" i="5"/>
  <c r="E42" i="5"/>
  <c r="E43" i="5"/>
  <c r="E44" i="5"/>
  <c r="E45" i="5"/>
  <c r="E46" i="5"/>
  <c r="E47" i="5"/>
  <c r="E50" i="5"/>
  <c r="E51" i="5"/>
  <c r="E52" i="5"/>
  <c r="E53" i="5"/>
  <c r="E54" i="5"/>
  <c r="E55" i="5"/>
  <c r="E57" i="5"/>
  <c r="E58" i="5"/>
  <c r="E61" i="5"/>
  <c r="E62" i="5"/>
  <c r="E63" i="5"/>
  <c r="E66" i="5"/>
  <c r="E67" i="5"/>
  <c r="E68" i="5"/>
  <c r="E69" i="5"/>
  <c r="E70" i="5"/>
  <c r="E71" i="5"/>
  <c r="E72" i="5"/>
  <c r="E73" i="5"/>
  <c r="E74" i="5"/>
  <c r="E75" i="5"/>
  <c r="E76" i="5"/>
  <c r="E77" i="5"/>
  <c r="E78" i="5"/>
  <c r="E79" i="5"/>
  <c r="E80" i="5"/>
  <c r="E83" i="5"/>
  <c r="E84" i="5"/>
  <c r="E85" i="5"/>
  <c r="E86" i="5"/>
  <c r="E87" i="5"/>
  <c r="E88" i="5"/>
  <c r="E89" i="5"/>
  <c r="E90" i="5"/>
  <c r="E91" i="5"/>
  <c r="E92" i="5"/>
  <c r="E93" i="5"/>
  <c r="E96" i="5"/>
  <c r="E97" i="5"/>
  <c r="E98" i="5"/>
  <c r="E99" i="5"/>
  <c r="E100" i="5"/>
  <c r="E101" i="5"/>
  <c r="E102" i="5"/>
  <c r="E103" i="5"/>
  <c r="E104" i="5"/>
  <c r="E107" i="5"/>
  <c r="E108" i="5"/>
  <c r="E109" i="5"/>
  <c r="E110" i="5"/>
  <c r="E111" i="5"/>
  <c r="E112" i="5"/>
  <c r="E113" i="5"/>
  <c r="E114" i="5"/>
  <c r="E117" i="5"/>
  <c r="E118" i="5"/>
  <c r="E119" i="5"/>
  <c r="E120" i="5"/>
  <c r="E121" i="5"/>
  <c r="E122" i="5"/>
  <c r="E123" i="5"/>
  <c r="E124" i="5"/>
  <c r="E125" i="5"/>
  <c r="E128" i="5"/>
  <c r="E130" i="5"/>
  <c r="E131" i="5"/>
  <c r="E132" i="5"/>
  <c r="E133" i="5"/>
  <c r="E140" i="5"/>
  <c r="E141" i="5"/>
  <c r="E142" i="5"/>
  <c r="E143" i="5"/>
  <c r="E144" i="5"/>
  <c r="E145" i="5"/>
  <c r="E146" i="5"/>
  <c r="E147" i="5"/>
  <c r="E148" i="5"/>
  <c r="E151" i="5"/>
  <c r="E152" i="5"/>
  <c r="E153" i="5"/>
  <c r="E154" i="5"/>
  <c r="E155" i="5"/>
  <c r="E156" i="5"/>
  <c r="E157" i="5"/>
  <c r="E160" i="5"/>
  <c r="E161" i="5"/>
  <c r="E162" i="5"/>
  <c r="E165" i="5"/>
  <c r="E166" i="5"/>
  <c r="E167" i="5"/>
  <c r="E168" i="5"/>
  <c r="E169" i="5"/>
  <c r="E170" i="5"/>
  <c r="E171" i="5"/>
  <c r="E172" i="5"/>
  <c r="E173" i="5"/>
  <c r="E176" i="5"/>
  <c r="E177" i="5"/>
  <c r="E178" i="5"/>
  <c r="E179" i="5"/>
  <c r="E180" i="5"/>
  <c r="E181" i="5"/>
  <c r="E184" i="5"/>
  <c r="E185" i="5"/>
  <c r="E186" i="5"/>
  <c r="E187" i="5"/>
  <c r="E188" i="5"/>
  <c r="E189" i="5"/>
  <c r="E190" i="5"/>
  <c r="E191" i="5"/>
  <c r="E192" i="5"/>
  <c r="E193" i="5"/>
  <c r="E194" i="5"/>
  <c r="E195" i="5"/>
  <c r="E196" i="5"/>
  <c r="E197" i="5"/>
  <c r="E200" i="5"/>
  <c r="E201" i="5"/>
  <c r="E202" i="5"/>
  <c r="E203" i="5"/>
  <c r="E206" i="5"/>
  <c r="E207" i="5"/>
  <c r="E208" i="5"/>
  <c r="E209" i="5"/>
  <c r="E210" i="5"/>
  <c r="E211" i="5"/>
  <c r="E214" i="5"/>
  <c r="E215" i="5"/>
  <c r="E216" i="5"/>
  <c r="E217" i="5"/>
  <c r="E218" i="5"/>
  <c r="E221" i="5"/>
  <c r="E222" i="5"/>
  <c r="E223" i="5"/>
  <c r="E224" i="5"/>
  <c r="E225" i="5"/>
  <c r="E227" i="5"/>
  <c r="E228" i="5"/>
  <c r="E231" i="5"/>
  <c r="E232" i="5"/>
  <c r="E233" i="5"/>
  <c r="E236" i="5"/>
  <c r="E237" i="5"/>
  <c r="E241" i="5"/>
  <c r="E243" i="5"/>
  <c r="E244" i="5"/>
  <c r="E245" i="5"/>
  <c r="N230" i="5" l="1"/>
  <c r="N229" i="5"/>
  <c r="N226" i="5"/>
  <c r="N220" i="5"/>
  <c r="N219" i="5"/>
  <c r="N213" i="5"/>
  <c r="N212" i="5"/>
  <c r="N205" i="5"/>
  <c r="N204" i="5"/>
  <c r="N199" i="5"/>
  <c r="N198" i="5"/>
  <c r="N183" i="5"/>
  <c r="N182" i="5"/>
  <c r="N175" i="5"/>
  <c r="N174" i="5"/>
  <c r="N164" i="5"/>
  <c r="N163" i="5"/>
  <c r="N159" i="5"/>
  <c r="N158" i="5"/>
  <c r="N150" i="5"/>
  <c r="N149" i="5"/>
  <c r="N139" i="5"/>
  <c r="N138" i="5"/>
  <c r="N129" i="5"/>
  <c r="M129" i="5" s="1"/>
  <c r="N126" i="5"/>
  <c r="N116" i="5"/>
  <c r="N115" i="5"/>
  <c r="N106" i="5"/>
  <c r="N105" i="5"/>
  <c r="N95" i="5"/>
  <c r="N94" i="5"/>
  <c r="N82" i="5"/>
  <c r="N81" i="5"/>
  <c r="N65" i="5"/>
  <c r="N64" i="5"/>
  <c r="N60" i="5"/>
  <c r="N59" i="5"/>
  <c r="N56" i="5"/>
  <c r="N49" i="5"/>
  <c r="N48" i="5"/>
  <c r="N40" i="5"/>
  <c r="N39" i="5"/>
  <c r="N31" i="5"/>
  <c r="N30" i="5"/>
  <c r="N22" i="5"/>
  <c r="N21" i="5"/>
  <c r="N14" i="5"/>
  <c r="N11" i="5"/>
  <c r="J230" i="5"/>
  <c r="J229" i="5"/>
  <c r="J226" i="5"/>
  <c r="J220" i="5"/>
  <c r="J219" i="5"/>
  <c r="J213" i="5"/>
  <c r="J212" i="5"/>
  <c r="J205" i="5"/>
  <c r="J204" i="5"/>
  <c r="J199" i="5"/>
  <c r="J198" i="5"/>
  <c r="J183" i="5"/>
  <c r="J182" i="5"/>
  <c r="J175" i="5"/>
  <c r="J174" i="5"/>
  <c r="J164" i="5"/>
  <c r="J163" i="5"/>
  <c r="J159" i="5"/>
  <c r="J158" i="5"/>
  <c r="J150" i="5"/>
  <c r="J149" i="5"/>
  <c r="J139" i="5"/>
  <c r="J138" i="5"/>
  <c r="J129" i="5"/>
  <c r="J126" i="5"/>
  <c r="J116" i="5"/>
  <c r="J115" i="5"/>
  <c r="J106" i="5"/>
  <c r="J105" i="5"/>
  <c r="J95" i="5"/>
  <c r="J94" i="5"/>
  <c r="J82" i="5"/>
  <c r="J81" i="5"/>
  <c r="J65" i="5"/>
  <c r="J64" i="5"/>
  <c r="J60" i="5"/>
  <c r="J59" i="5"/>
  <c r="J56" i="5"/>
  <c r="J49" i="5"/>
  <c r="J48" i="5"/>
  <c r="J40" i="5"/>
  <c r="J39" i="5"/>
  <c r="J31" i="5"/>
  <c r="J30" i="5"/>
  <c r="J22" i="5"/>
  <c r="J21" i="5"/>
  <c r="J14" i="5"/>
  <c r="J11" i="5"/>
  <c r="N20" i="5" l="1"/>
  <c r="N12" i="5" s="1"/>
  <c r="N134" i="5"/>
  <c r="N18" i="5"/>
  <c r="J127" i="5"/>
  <c r="I129" i="5"/>
  <c r="J20" i="5"/>
  <c r="J12" i="5" s="1"/>
  <c r="J134" i="5"/>
  <c r="N127" i="5"/>
  <c r="N17" i="5"/>
  <c r="J17" i="5"/>
  <c r="N10" i="5"/>
  <c r="J18" i="5" l="1"/>
  <c r="N9" i="5"/>
  <c r="J9" i="5"/>
  <c r="J10" i="5" l="1"/>
  <c r="F59" i="5" l="1"/>
  <c r="G135" i="5" l="1"/>
  <c r="H135" i="5"/>
  <c r="K135" i="5"/>
  <c r="L135" i="5"/>
  <c r="O135" i="5"/>
  <c r="P135" i="5"/>
  <c r="F136" i="5"/>
  <c r="E136" i="5" s="1"/>
  <c r="F19" i="5"/>
  <c r="G19" i="5"/>
  <c r="G11" i="5" s="1"/>
  <c r="H19" i="5"/>
  <c r="H11" i="5" s="1"/>
  <c r="K19" i="5"/>
  <c r="L19" i="5"/>
  <c r="L11" i="5" s="1"/>
  <c r="O19" i="5"/>
  <c r="P19" i="5"/>
  <c r="P11" i="5" s="1"/>
  <c r="G20" i="5"/>
  <c r="H20" i="5"/>
  <c r="K20" i="5"/>
  <c r="L20" i="5"/>
  <c r="O20" i="5"/>
  <c r="P20" i="5"/>
  <c r="P60" i="5"/>
  <c r="O60" i="5"/>
  <c r="L60" i="5"/>
  <c r="K60" i="5"/>
  <c r="H60" i="5"/>
  <c r="G60" i="5"/>
  <c r="F60" i="5"/>
  <c r="K11" i="5"/>
  <c r="P240" i="5"/>
  <c r="O240" i="5"/>
  <c r="L240" i="5"/>
  <c r="K240" i="5"/>
  <c r="H240" i="5"/>
  <c r="G240" i="5"/>
  <c r="P235" i="5"/>
  <c r="O235" i="5"/>
  <c r="N235" i="5"/>
  <c r="L235" i="5"/>
  <c r="K235" i="5"/>
  <c r="J235" i="5"/>
  <c r="H235" i="5"/>
  <c r="G235" i="5"/>
  <c r="F235" i="5"/>
  <c r="P230" i="5"/>
  <c r="O230" i="5"/>
  <c r="L230" i="5"/>
  <c r="K230" i="5"/>
  <c r="H230" i="5"/>
  <c r="G230" i="5"/>
  <c r="F230" i="5"/>
  <c r="P226" i="5"/>
  <c r="O226" i="5"/>
  <c r="L226" i="5"/>
  <c r="K226" i="5"/>
  <c r="H226" i="5"/>
  <c r="G226" i="5"/>
  <c r="F226" i="5"/>
  <c r="P220" i="5"/>
  <c r="O220" i="5"/>
  <c r="L220" i="5"/>
  <c r="K220" i="5"/>
  <c r="H220" i="5"/>
  <c r="G220" i="5"/>
  <c r="F220" i="5"/>
  <c r="P213" i="5"/>
  <c r="O213" i="5"/>
  <c r="L213" i="5"/>
  <c r="K213" i="5"/>
  <c r="H213" i="5"/>
  <c r="G213" i="5"/>
  <c r="F213" i="5"/>
  <c r="P205" i="5"/>
  <c r="O205" i="5"/>
  <c r="L205" i="5"/>
  <c r="K205" i="5"/>
  <c r="H205" i="5"/>
  <c r="G205" i="5"/>
  <c r="F205" i="5"/>
  <c r="P199" i="5"/>
  <c r="O199" i="5"/>
  <c r="L199" i="5"/>
  <c r="K199" i="5"/>
  <c r="H199" i="5"/>
  <c r="G199" i="5"/>
  <c r="P183" i="5"/>
  <c r="O183" i="5"/>
  <c r="L183" i="5"/>
  <c r="K183" i="5"/>
  <c r="H183" i="5"/>
  <c r="G183" i="5"/>
  <c r="F183" i="5"/>
  <c r="P175" i="5"/>
  <c r="O175" i="5"/>
  <c r="L175" i="5"/>
  <c r="K175" i="5"/>
  <c r="H175" i="5"/>
  <c r="G175" i="5"/>
  <c r="F175" i="5"/>
  <c r="P164" i="5"/>
  <c r="O164" i="5"/>
  <c r="L164" i="5"/>
  <c r="K164" i="5"/>
  <c r="H164" i="5"/>
  <c r="G164" i="5"/>
  <c r="F164" i="5"/>
  <c r="P159" i="5"/>
  <c r="O159" i="5"/>
  <c r="L159" i="5"/>
  <c r="K159" i="5"/>
  <c r="H159" i="5"/>
  <c r="G159" i="5"/>
  <c r="F159" i="5"/>
  <c r="P150" i="5"/>
  <c r="O150" i="5"/>
  <c r="L150" i="5"/>
  <c r="K150" i="5"/>
  <c r="H150" i="5"/>
  <c r="G150" i="5"/>
  <c r="F150" i="5"/>
  <c r="P139" i="5"/>
  <c r="O139" i="5"/>
  <c r="L139" i="5"/>
  <c r="K139" i="5"/>
  <c r="H139" i="5"/>
  <c r="G139" i="5"/>
  <c r="F139" i="5"/>
  <c r="P127" i="5"/>
  <c r="O127" i="5"/>
  <c r="L127" i="5"/>
  <c r="K127" i="5"/>
  <c r="H127" i="5"/>
  <c r="G127" i="5"/>
  <c r="P116" i="5"/>
  <c r="O116" i="5"/>
  <c r="L116" i="5"/>
  <c r="K116" i="5"/>
  <c r="H116" i="5"/>
  <c r="G116" i="5"/>
  <c r="F116" i="5"/>
  <c r="P106" i="5"/>
  <c r="O106" i="5"/>
  <c r="L106" i="5"/>
  <c r="K106" i="5"/>
  <c r="H106" i="5"/>
  <c r="G106" i="5"/>
  <c r="F106" i="5"/>
  <c r="P95" i="5"/>
  <c r="O95" i="5"/>
  <c r="L95" i="5"/>
  <c r="K95" i="5"/>
  <c r="H95" i="5"/>
  <c r="G95" i="5"/>
  <c r="F95" i="5"/>
  <c r="P82" i="5"/>
  <c r="O82" i="5"/>
  <c r="L82" i="5"/>
  <c r="K82" i="5"/>
  <c r="H82" i="5"/>
  <c r="G82" i="5"/>
  <c r="F82" i="5"/>
  <c r="P65" i="5"/>
  <c r="O65" i="5"/>
  <c r="L65" i="5"/>
  <c r="K65" i="5"/>
  <c r="H65" i="5"/>
  <c r="G65" i="5"/>
  <c r="F65" i="5"/>
  <c r="P56" i="5"/>
  <c r="O56" i="5"/>
  <c r="L56" i="5"/>
  <c r="K56" i="5"/>
  <c r="H56" i="5"/>
  <c r="G56" i="5"/>
  <c r="F56" i="5"/>
  <c r="P49" i="5"/>
  <c r="O49" i="5"/>
  <c r="M49" i="5" s="1"/>
  <c r="L49" i="5"/>
  <c r="K49" i="5"/>
  <c r="H49" i="5"/>
  <c r="G49" i="5"/>
  <c r="F49" i="5"/>
  <c r="P40" i="5"/>
  <c r="O40" i="5"/>
  <c r="L40" i="5"/>
  <c r="K40" i="5"/>
  <c r="H40" i="5"/>
  <c r="G40" i="5"/>
  <c r="F40" i="5"/>
  <c r="P31" i="5"/>
  <c r="O31" i="5"/>
  <c r="M31" i="5" s="1"/>
  <c r="L31" i="5"/>
  <c r="K31" i="5"/>
  <c r="H31" i="5"/>
  <c r="G31" i="5"/>
  <c r="F31" i="5"/>
  <c r="P22" i="5"/>
  <c r="O22" i="5"/>
  <c r="L22" i="5"/>
  <c r="K22" i="5"/>
  <c r="H22" i="5"/>
  <c r="G22" i="5"/>
  <c r="F22" i="5"/>
  <c r="P14" i="5"/>
  <c r="O14" i="5"/>
  <c r="M14" i="5" s="1"/>
  <c r="L14" i="5"/>
  <c r="K14" i="5"/>
  <c r="H14" i="5"/>
  <c r="G14" i="5"/>
  <c r="F14" i="5"/>
  <c r="I22" i="5" l="1"/>
  <c r="I56" i="5"/>
  <c r="I40" i="5"/>
  <c r="M65" i="5"/>
  <c r="I82" i="5"/>
  <c r="M95" i="5"/>
  <c r="I106" i="5"/>
  <c r="M116" i="5"/>
  <c r="M127" i="5"/>
  <c r="M139" i="5"/>
  <c r="I150" i="5"/>
  <c r="M159" i="5"/>
  <c r="I164" i="5"/>
  <c r="M175" i="5"/>
  <c r="I183" i="5"/>
  <c r="I199" i="5"/>
  <c r="M205" i="5"/>
  <c r="I213" i="5"/>
  <c r="M220" i="5"/>
  <c r="I226" i="5"/>
  <c r="M230" i="5"/>
  <c r="M135" i="5"/>
  <c r="E14" i="5"/>
  <c r="E31" i="5"/>
  <c r="E49" i="5"/>
  <c r="E65" i="5"/>
  <c r="E95" i="5"/>
  <c r="E116" i="5"/>
  <c r="E139" i="5"/>
  <c r="E159" i="5"/>
  <c r="E175" i="5"/>
  <c r="E205" i="5"/>
  <c r="E220" i="5"/>
  <c r="E230" i="5"/>
  <c r="M235" i="5"/>
  <c r="M60" i="5"/>
  <c r="M20" i="5"/>
  <c r="I235" i="5"/>
  <c r="O11" i="5"/>
  <c r="M11" i="5" s="1"/>
  <c r="M19" i="5"/>
  <c r="E19" i="5"/>
  <c r="E22" i="5"/>
  <c r="E40" i="5"/>
  <c r="E56" i="5"/>
  <c r="E82" i="5"/>
  <c r="E106" i="5"/>
  <c r="E150" i="5"/>
  <c r="E164" i="5"/>
  <c r="E183" i="5"/>
  <c r="E213" i="5"/>
  <c r="E226" i="5"/>
  <c r="E235" i="5"/>
  <c r="I60" i="5"/>
  <c r="I20" i="5"/>
  <c r="I19" i="5"/>
  <c r="I135" i="5"/>
  <c r="I14" i="5"/>
  <c r="M22" i="5"/>
  <c r="I31" i="5"/>
  <c r="M40" i="5"/>
  <c r="I49" i="5"/>
  <c r="M56" i="5"/>
  <c r="I65" i="5"/>
  <c r="M82" i="5"/>
  <c r="I95" i="5"/>
  <c r="M106" i="5"/>
  <c r="I116" i="5"/>
  <c r="I127" i="5"/>
  <c r="I139" i="5"/>
  <c r="M150" i="5"/>
  <c r="I159" i="5"/>
  <c r="M164" i="5"/>
  <c r="I175" i="5"/>
  <c r="M183" i="5"/>
  <c r="M199" i="5"/>
  <c r="I205" i="5"/>
  <c r="M213" i="5"/>
  <c r="I220" i="5"/>
  <c r="M226" i="5"/>
  <c r="I230" i="5"/>
  <c r="I11" i="5"/>
  <c r="E60" i="5"/>
  <c r="O18" i="5"/>
  <c r="H18" i="5"/>
  <c r="P18" i="5"/>
  <c r="L18" i="5"/>
  <c r="G18" i="5"/>
  <c r="K18" i="5"/>
  <c r="F11" i="5"/>
  <c r="E11" i="5" s="1"/>
  <c r="I18" i="5" l="1"/>
  <c r="M18" i="5"/>
  <c r="F199" i="5" l="1"/>
  <c r="E199" i="5" s="1"/>
  <c r="F137" i="5"/>
  <c r="E137" i="5" s="1"/>
  <c r="F135" i="5" l="1"/>
  <c r="E135" i="5" s="1"/>
  <c r="F204" i="5"/>
  <c r="G204" i="5"/>
  <c r="H204" i="5"/>
  <c r="K204" i="5"/>
  <c r="L204" i="5"/>
  <c r="O204" i="5"/>
  <c r="P204" i="5"/>
  <c r="F126" i="5"/>
  <c r="G126" i="5"/>
  <c r="H126" i="5"/>
  <c r="K126" i="5"/>
  <c r="L126" i="5"/>
  <c r="O126" i="5"/>
  <c r="P126" i="5"/>
  <c r="F115" i="5"/>
  <c r="G115" i="5"/>
  <c r="H115" i="5"/>
  <c r="K115" i="5"/>
  <c r="L115" i="5"/>
  <c r="O115" i="5"/>
  <c r="P115" i="5"/>
  <c r="K48" i="5"/>
  <c r="L48" i="5"/>
  <c r="O48" i="5"/>
  <c r="P48" i="5"/>
  <c r="F48" i="5"/>
  <c r="G48" i="5"/>
  <c r="H48" i="5"/>
  <c r="I48" i="5" l="1"/>
  <c r="E115" i="5"/>
  <c r="I204" i="5"/>
  <c r="M48" i="5"/>
  <c r="M204" i="5"/>
  <c r="I115" i="5"/>
  <c r="M126" i="5"/>
  <c r="E48" i="5"/>
  <c r="E126" i="5"/>
  <c r="M115" i="5"/>
  <c r="I126" i="5"/>
  <c r="E204" i="5"/>
  <c r="N242" i="5"/>
  <c r="J242" i="5"/>
  <c r="F242" i="5"/>
  <c r="E242" i="5" s="1"/>
  <c r="P239" i="5"/>
  <c r="P238" i="5" s="1"/>
  <c r="O239" i="5"/>
  <c r="N239" i="5"/>
  <c r="L239" i="5"/>
  <c r="L238" i="5" s="1"/>
  <c r="L234" i="5" s="1"/>
  <c r="K239" i="5"/>
  <c r="K238" i="5" s="1"/>
  <c r="I238" i="5" s="1"/>
  <c r="J239" i="5"/>
  <c r="H239" i="5"/>
  <c r="H238" i="5" s="1"/>
  <c r="H234" i="5" s="1"/>
  <c r="G239" i="5"/>
  <c r="G238" i="5" s="1"/>
  <c r="F239" i="5"/>
  <c r="O238" i="5"/>
  <c r="N234" i="5"/>
  <c r="J234" i="5"/>
  <c r="F234" i="5"/>
  <c r="P229" i="5"/>
  <c r="O229" i="5"/>
  <c r="L229" i="5"/>
  <c r="K229" i="5"/>
  <c r="H229" i="5"/>
  <c r="G229" i="5"/>
  <c r="F229" i="5"/>
  <c r="P219" i="5"/>
  <c r="O219" i="5"/>
  <c r="L219" i="5"/>
  <c r="K219" i="5"/>
  <c r="H219" i="5"/>
  <c r="G219" i="5"/>
  <c r="F219" i="5"/>
  <c r="P212" i="5"/>
  <c r="O212" i="5"/>
  <c r="L212" i="5"/>
  <c r="K212" i="5"/>
  <c r="H212" i="5"/>
  <c r="G212" i="5"/>
  <c r="F212" i="5"/>
  <c r="P198" i="5"/>
  <c r="O198" i="5"/>
  <c r="L198" i="5"/>
  <c r="K198" i="5"/>
  <c r="H198" i="5"/>
  <c r="G198" i="5"/>
  <c r="F198" i="5"/>
  <c r="P182" i="5"/>
  <c r="O182" i="5"/>
  <c r="L182" i="5"/>
  <c r="K182" i="5"/>
  <c r="H182" i="5"/>
  <c r="G182" i="5"/>
  <c r="F182" i="5"/>
  <c r="P174" i="5"/>
  <c r="O174" i="5"/>
  <c r="M174" i="5" s="1"/>
  <c r="L174" i="5"/>
  <c r="K174" i="5"/>
  <c r="H174" i="5"/>
  <c r="G174" i="5"/>
  <c r="F174" i="5"/>
  <c r="P163" i="5"/>
  <c r="O163" i="5"/>
  <c r="L163" i="5"/>
  <c r="K163" i="5"/>
  <c r="H163" i="5"/>
  <c r="G163" i="5"/>
  <c r="F163" i="5"/>
  <c r="P158" i="5"/>
  <c r="O158" i="5"/>
  <c r="M158" i="5" s="1"/>
  <c r="L158" i="5"/>
  <c r="K158" i="5"/>
  <c r="H158" i="5"/>
  <c r="G158" i="5"/>
  <c r="F158" i="5"/>
  <c r="P149" i="5"/>
  <c r="O149" i="5"/>
  <c r="L149" i="5"/>
  <c r="K149" i="5"/>
  <c r="H149" i="5"/>
  <c r="G149" i="5"/>
  <c r="F149" i="5"/>
  <c r="P138" i="5"/>
  <c r="O138" i="5"/>
  <c r="M138" i="5" s="1"/>
  <c r="L138" i="5"/>
  <c r="K138" i="5"/>
  <c r="H138" i="5"/>
  <c r="G138" i="5"/>
  <c r="F138" i="5"/>
  <c r="F129" i="5"/>
  <c r="E129" i="5" s="1"/>
  <c r="P105" i="5"/>
  <c r="O105" i="5"/>
  <c r="M105" i="5" s="1"/>
  <c r="L105" i="5"/>
  <c r="K105" i="5"/>
  <c r="H105" i="5"/>
  <c r="G105" i="5"/>
  <c r="F105" i="5"/>
  <c r="P94" i="5"/>
  <c r="O94" i="5"/>
  <c r="L94" i="5"/>
  <c r="K94" i="5"/>
  <c r="H94" i="5"/>
  <c r="G94" i="5"/>
  <c r="F94" i="5"/>
  <c r="P81" i="5"/>
  <c r="O81" i="5"/>
  <c r="M81" i="5" s="1"/>
  <c r="L81" i="5"/>
  <c r="K81" i="5"/>
  <c r="H81" i="5"/>
  <c r="G81" i="5"/>
  <c r="F81" i="5"/>
  <c r="P64" i="5"/>
  <c r="O64" i="5"/>
  <c r="L64" i="5"/>
  <c r="K64" i="5"/>
  <c r="H64" i="5"/>
  <c r="G64" i="5"/>
  <c r="F64" i="5"/>
  <c r="P59" i="5"/>
  <c r="O59" i="5"/>
  <c r="M59" i="5" s="1"/>
  <c r="L59" i="5"/>
  <c r="K59" i="5"/>
  <c r="H59" i="5"/>
  <c r="G59" i="5"/>
  <c r="E59" i="5" s="1"/>
  <c r="P39" i="5"/>
  <c r="O39" i="5"/>
  <c r="L39" i="5"/>
  <c r="K39" i="5"/>
  <c r="H39" i="5"/>
  <c r="G39" i="5"/>
  <c r="F39" i="5"/>
  <c r="P30" i="5"/>
  <c r="O30" i="5"/>
  <c r="L30" i="5"/>
  <c r="K30" i="5"/>
  <c r="H30" i="5"/>
  <c r="G30" i="5"/>
  <c r="F30" i="5"/>
  <c r="E30" i="5" s="1"/>
  <c r="P21" i="5"/>
  <c r="O21" i="5"/>
  <c r="L21" i="5"/>
  <c r="K21" i="5"/>
  <c r="H21" i="5"/>
  <c r="G21" i="5"/>
  <c r="F21" i="5"/>
  <c r="P12" i="5"/>
  <c r="O12" i="5"/>
  <c r="L12" i="5"/>
  <c r="K12" i="5"/>
  <c r="H12" i="5"/>
  <c r="G12" i="5"/>
  <c r="I94" i="5" l="1"/>
  <c r="I163" i="5"/>
  <c r="I64" i="5"/>
  <c r="I149" i="5"/>
  <c r="I182" i="5"/>
  <c r="E212" i="5"/>
  <c r="E229" i="5"/>
  <c r="E239" i="5"/>
  <c r="I21" i="5"/>
  <c r="M30" i="5"/>
  <c r="I39" i="5"/>
  <c r="I198" i="5"/>
  <c r="M212" i="5"/>
  <c r="I219" i="5"/>
  <c r="M229" i="5"/>
  <c r="E238" i="5"/>
  <c r="M21" i="5"/>
  <c r="I30" i="5"/>
  <c r="M39" i="5"/>
  <c r="E81" i="5"/>
  <c r="E105" i="5"/>
  <c r="E138" i="5"/>
  <c r="E158" i="5"/>
  <c r="E174" i="5"/>
  <c r="M198" i="5"/>
  <c r="I212" i="5"/>
  <c r="M219" i="5"/>
  <c r="I229" i="5"/>
  <c r="M238" i="5"/>
  <c r="I239" i="5"/>
  <c r="I242" i="5"/>
  <c r="L10" i="5"/>
  <c r="M242" i="5"/>
  <c r="G10" i="5"/>
  <c r="E64" i="5"/>
  <c r="E94" i="5"/>
  <c r="E149" i="5"/>
  <c r="E163" i="5"/>
  <c r="E182" i="5"/>
  <c r="K10" i="5"/>
  <c r="I12" i="5"/>
  <c r="O10" i="5"/>
  <c r="M12" i="5"/>
  <c r="H10" i="5"/>
  <c r="P10" i="5"/>
  <c r="E21" i="5"/>
  <c r="E39" i="5"/>
  <c r="I59" i="5"/>
  <c r="M64" i="5"/>
  <c r="I81" i="5"/>
  <c r="M94" i="5"/>
  <c r="I105" i="5"/>
  <c r="I138" i="5"/>
  <c r="M149" i="5"/>
  <c r="I158" i="5"/>
  <c r="M163" i="5"/>
  <c r="I174" i="5"/>
  <c r="M182" i="5"/>
  <c r="E198" i="5"/>
  <c r="E219" i="5"/>
  <c r="M239" i="5"/>
  <c r="O134" i="5"/>
  <c r="H134" i="5"/>
  <c r="L17" i="5"/>
  <c r="G17" i="5"/>
  <c r="F127" i="5"/>
  <c r="F20" i="5"/>
  <c r="E20" i="5" s="1"/>
  <c r="K134" i="5"/>
  <c r="P134" i="5"/>
  <c r="G134" i="5"/>
  <c r="L134" i="5"/>
  <c r="P17" i="5"/>
  <c r="O234" i="5"/>
  <c r="G234" i="5"/>
  <c r="E234" i="5" s="1"/>
  <c r="H17" i="5"/>
  <c r="O17" i="5"/>
  <c r="F134" i="5"/>
  <c r="F17" i="5"/>
  <c r="K17" i="5"/>
  <c r="K234" i="5"/>
  <c r="I234" i="5" s="1"/>
  <c r="J240" i="5"/>
  <c r="I240" i="5" s="1"/>
  <c r="N240" i="5"/>
  <c r="M240" i="5" s="1"/>
  <c r="F240" i="5"/>
  <c r="E240" i="5" s="1"/>
  <c r="P234" i="5"/>
  <c r="P9" i="5" l="1"/>
  <c r="M134" i="5"/>
  <c r="G9" i="5"/>
  <c r="E17" i="5"/>
  <c r="M234" i="5"/>
  <c r="I134" i="5"/>
  <c r="I10" i="5"/>
  <c r="I17" i="5"/>
  <c r="L9" i="5"/>
  <c r="M10" i="5"/>
  <c r="O9" i="5"/>
  <c r="M9" i="5" s="1"/>
  <c r="M17" i="5"/>
  <c r="F18" i="5"/>
  <c r="E18" i="5" s="1"/>
  <c r="E127" i="5"/>
  <c r="H9" i="5"/>
  <c r="E134" i="5"/>
  <c r="F12" i="5"/>
  <c r="F10" i="5"/>
  <c r="K9" i="5"/>
  <c r="F9" i="5"/>
  <c r="I9" i="5" l="1"/>
  <c r="E9" i="5"/>
  <c r="E10" i="5"/>
  <c r="E12" i="5"/>
</calcChain>
</file>

<file path=xl/sharedStrings.xml><?xml version="1.0" encoding="utf-8"?>
<sst xmlns="http://schemas.openxmlformats.org/spreadsheetml/2006/main" count="427" uniqueCount="333">
  <si>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</si>
  <si>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</si>
  <si>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</si>
  <si>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</si>
  <si>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სულ</t>
  </si>
  <si>
    <t>მ.შ. სახელმწიფო ბიუჯეტი</t>
  </si>
  <si>
    <t>მ.შ. დონორები</t>
  </si>
  <si>
    <t>მ.შ. კანონმდებლობით ნებადართული სხვა შემოსავლები</t>
  </si>
  <si>
    <t>5.1</t>
  </si>
  <si>
    <t>სასწრაფო გადაუდებელი დახმარება და სამედიცინო ტრანსპორტირება</t>
  </si>
  <si>
    <t>საზოგადოებრივი ჯანმრთელობის დაცვა</t>
  </si>
  <si>
    <t>4.1</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</si>
  <si>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</si>
  <si>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</si>
  <si>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</si>
  <si>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</si>
  <si>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</si>
  <si>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</si>
  <si>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</si>
  <si>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</si>
  <si>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</si>
  <si>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</si>
  <si>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</si>
  <si>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</si>
  <si>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</si>
  <si>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პროფესიულ დაავადებათა პრევენცია</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</si>
  <si>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</si>
  <si>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</si>
  <si>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</si>
  <si>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</si>
  <si>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</si>
  <si>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</si>
  <si>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</si>
  <si>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</si>
  <si>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</si>
  <si>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</si>
  <si>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</si>
  <si>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</si>
  <si>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</si>
  <si>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</si>
  <si>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</si>
  <si>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</si>
  <si>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</si>
  <si>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</si>
  <si>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</si>
  <si>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</si>
  <si>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</si>
  <si>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</si>
  <si>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</si>
  <si>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</si>
  <si>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</si>
  <si>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</si>
  <si>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</si>
  <si>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</si>
  <si>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</si>
  <si>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</si>
  <si>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</si>
  <si>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</si>
  <si>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</si>
  <si>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</si>
  <si>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</si>
  <si>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</si>
  <si>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</si>
  <si>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</si>
  <si>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</si>
  <si>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</si>
  <si>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</si>
  <si>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</si>
  <si>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</si>
  <si>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</si>
  <si>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</si>
  <si>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</si>
  <si>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</si>
  <si>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სამედიცინო დაწესებულებათა მშენებლობა, აღჭურვა და  ფუნქციონირების ხელშეწყობა</t>
  </si>
  <si>
    <t>2020 წელი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</si>
  <si>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</si>
  <si>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</si>
  <si>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</si>
  <si>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</si>
  <si>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</si>
  <si>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2018-2021 წლების საშუალოვადიანი ბიუჯეტი</t>
  </si>
  <si>
    <t>განმარტება ზღვრული მოცულობებისგან განსხვავებული პარამეტრების ფარგლებში მოთხოვნილ დაფინანსებაზე</t>
  </si>
  <si>
    <r>
      <t>35 01 05-</t>
    </r>
    <r>
      <rPr>
        <sz val="12"/>
        <rFont val="Sylfaen"/>
        <family val="1"/>
      </rPr>
      <t xml:space="preserve">ფონდის ფილიალიების შენობა–ნაგებობებზე (6 სტრუქტურული და 7 ტერიტორიული ერთეული) გარდა მცირე სარემონტო სამუშაოების ხარჯებისა,  წლებია კაპიტალური დანახარჯები არ გაწეულა. შესაბამისად ინფრასტრუქტურა საკმაოდ მოძველებულია და საჭიროებს განახლებას. ასევე გასაუმჯობესებელია მატერიალურ–ტექნიკური ბაზა, კერძოდ შესასყიდია პირველადი აუცილებელი საჭიროების სხვადასხვა ინვენტარი (საწოლი, კარადა, ტუმბო და ა.შ.). აღნიშნულის მოწესრიგება მოგვცემს საშუალებას,  ფილიალებსა და სტრუქტურულ ერთეულებში არსებული მდგომარეობა შესაბამისობაში მოვიდეს მოქმედ სტანდარტებთან;
ბენეფიციართათვის სრულფასოვანი სერვისის მიწოდების მიზნით, ასევე აუცილებელია შესყიდულ იქნას  ყოველწლიურად საჭირო ტანსაცმელი და ფეხსაცმელი;
თანამშრომელთა მოტივაციის ამაღლების მიზნით საჭიროა შრომის ანაზღაურების გაუმჯობესება;
ბენეფიციარებისათვის საზაფხულო კურორტზე დასვენების ხარჯების გასაწევად საჭიროა დამატებით თანხების გამოყოფა.
</t>
    </r>
  </si>
  <si>
    <r>
      <t>35 02 01-</t>
    </r>
    <r>
      <rPr>
        <sz val="12"/>
        <rFont val="Sylfaen"/>
        <family val="1"/>
      </rPr>
      <t xml:space="preserve">განსხვავებულია პენსიონერთა რაოდენობა და შესაბამისად პენსიით უზრუნველყოფისათვის საჭირო თანხა, რადგანაც მონაცემები აღებულია სსიპ სახელმწიფო სერვისების განვითარების სააგენტოს მონაცემთა ბაზაში არსებული ინფორმაცია იმ პირთა შესახებ, რომლებიც შემდგომ წლებში მიაღწევენ საპენსიო ასაკს (ქალები- 60 წლიდან, მამაკაცები - 65 წლიდან). 
განსხვავებულია კომპენსაციისათვის გათვალისწინებული ასიგნებების ოდენობაც, რადგანაც არსებითი ცვლილებები კომპენსაციის მიმღებ პირთა ცვლილების ან კომპენსაციის გაანგარიშების მიმართულებით არ იგეგმება. 
საბიუჯეტო თანხების მოცულობები დაკორექტირდა საარსებო შემწეობებთან მიმართებაში, რადგანაც 2017 წელს დასრულდება სოციალურად დაუცველი ოჯახების მონაცემთა ბაზაში რეგისრტირებული ყველა ოჯახის (სარეიტინგო ქულის ოდენობის მიუხედავად) გადამოწმება 2015 წლიდან ამოქმედებული ოჯახების (შინამეურნეობების) სოციალურ-ეკონომიკური მდგომარეობის შეფასების ახალი მეთოდოლოგიით და მომდევნო წლებში ვვარაუდობთ საარსებო შემწეობის მიმღებთა რაოდენობის მეტ სტაბილურობას. 
დეინსტიტუციონალიზაციის პროცესის უწყვეტობის და გაძლიერების გამო მომდევნო წლებში ვვარაუდობთ სპეციალიზებული დაწესებულებებიდან მეტი ბავშვის დაბრუნებას ბიოლოგიურ ოჯახში, შესაბამისად, განსხვავებულია რეინტეგრაციის შემწეობისთვის განსაზღვრული თანხების მოცულობა.
გამომდინარე იქიდან, რომ „მაღალმთიანი რეგიონების განვითარების შესახებ“ საქართველოს კანონის თანახმად, შეღავათების (პენსიის/სოციალური პაკეტის დანამატი) გაცემა დაიწყო 2016 წლის სექტემბრიდან, ხოლო ელექტროენერგიის შეღავათი მაღალმთიან დასახლებაში მუდმივად მცხოვრებ აბონენტებზე გავრცელდა 2017 წლის იანვრიდან, მომდევნო წლებში შეიცვალა თანხების ოდენობა, შეღავათის მიმღებთა არსებული დინამიკის გათვალისწინებით.
</t>
    </r>
    <r>
      <rPr>
        <b/>
        <sz val="12"/>
        <rFont val="Sylfaen"/>
        <family val="1"/>
      </rPr>
      <t xml:space="preserve">
</t>
    </r>
  </si>
  <si>
    <r>
      <t>35 02 03-</t>
    </r>
    <r>
      <rPr>
        <sz val="12"/>
        <rFont val="Sylfaen"/>
        <family val="1"/>
      </rPr>
      <t>2017 წელს არ მომხდარა „სოციალური რეაბილიტაციისა და ბავშვზე ზრუნვის“ პროგრამის ბიუჯეტის გაზრდა, რამაც გამოწვია ქვეპროგრამებში ჩართვის მსურველთა რიგის გაზრდა, ასევე გაიზარდა ქვეპროგრამის მომწოდებელთა სიმძლავრე და მათ შესაძლებლობა აქვთ მოემსახურონ ბენეფიციართა გაზრდილ რაოდენობას.</t>
    </r>
  </si>
  <si>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</si>
  <si>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</si>
  <si>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</si>
  <si>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</si>
  <si>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</si>
  <si>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</si>
  <si>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</si>
  <si>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</si>
  <si>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</si>
  <si>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</si>
  <si>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</si>
  <si>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</si>
  <si>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</si>
  <si>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</si>
  <si>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</si>
  <si>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</si>
  <si>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</si>
  <si>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</si>
  <si>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</si>
  <si>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</si>
  <si>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</si>
  <si>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</si>
  <si>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</si>
  <si>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</si>
  <si>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</si>
  <si>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</si>
  <si>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</si>
  <si>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</si>
  <si>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</si>
  <si>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</si>
  <si>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</si>
  <si>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</si>
  <si>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</si>
  <si>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</si>
  <si>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</si>
  <si>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</si>
  <si>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</si>
  <si>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</si>
  <si>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</si>
  <si>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</si>
  <si>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</si>
  <si>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</si>
  <si>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</si>
  <si>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</si>
  <si>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</si>
  <si>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</si>
  <si>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</si>
  <si>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3.2.7.7</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</si>
  <si>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</si>
  <si>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</si>
  <si>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</si>
  <si>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</si>
  <si>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</si>
  <si>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</si>
  <si>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</si>
  <si>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</si>
  <si>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</si>
  <si>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</si>
  <si>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</si>
  <si>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(თვეში არაუმეტეს 300პაციენტისა) ფულადი წახალისების დაფინანსება</t>
  </si>
  <si>
    <t>3.2.8.1</t>
  </si>
  <si>
    <t>აივ-ინფექცია/შიდსზე ნებაყოფლობითი კონსულტირება და ტესტირება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</si>
  <si>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</si>
  <si>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</si>
  <si>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</si>
  <si>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</si>
  <si>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</si>
  <si>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3.2.8.5</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</si>
  <si>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</si>
  <si>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</si>
  <si>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</si>
  <si>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</si>
  <si>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</si>
  <si>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</si>
  <si>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</si>
  <si>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</si>
  <si>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</si>
  <si>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</si>
  <si>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</si>
  <si>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</si>
  <si>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</si>
  <si>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</si>
  <si>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</si>
  <si>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</si>
  <si>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</si>
  <si>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</si>
  <si>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</si>
  <si>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</si>
  <si>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</si>
  <si>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</si>
  <si>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</si>
  <si>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</si>
  <si>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</si>
  <si>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</si>
  <si>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</si>
  <si>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</si>
  <si>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</si>
  <si>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</si>
  <si>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</si>
  <si>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</si>
  <si>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</si>
  <si>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</si>
  <si>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</si>
  <si>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</si>
  <si>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</si>
  <si>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</si>
  <si>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</si>
  <si>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</si>
  <si>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</si>
  <si>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</si>
  <si>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</si>
  <si>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</si>
  <si>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</si>
  <si>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</si>
  <si>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</si>
  <si>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</si>
  <si>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</si>
  <si>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</si>
  <si>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ფსიქიატრიული ამბულატორიული მომსახურება</t>
  </si>
  <si>
    <t>3.3.1.2</t>
  </si>
  <si>
    <t>ფსიქოსოციალური რეაბილიტაცია</t>
  </si>
  <si>
    <t>3.3.1.3</t>
  </si>
  <si>
    <t>ბავშვთა ფსიქიკური ჯანმრთელობა</t>
  </si>
  <si>
    <t>3.3.1.4</t>
  </si>
  <si>
    <t>ფსიქიატრიული კრიზისული ინტერვენცია</t>
  </si>
  <si>
    <t>3.3.1.5</t>
  </si>
  <si>
    <t>თემზე დაფუძნებული მობილური გუნდის მომსახურება</t>
  </si>
  <si>
    <t>3.3.1.6</t>
  </si>
  <si>
    <t>ბავშვთა და მოზრდილთა სტაციონარული მომსახურება</t>
  </si>
  <si>
    <t>3.3.1.7</t>
  </si>
  <si>
    <t>ფსიქიკური დარღვევების მქონე პირთა თავშესაფრით უზრუნველყოფის კომპონენტი</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</si>
  <si>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</si>
  <si>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</si>
  <si>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</si>
  <si>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</si>
  <si>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</si>
  <si>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</si>
  <si>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</si>
  <si>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</si>
  <si>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</si>
  <si>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</si>
  <si>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</si>
  <si>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</si>
  <si>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</si>
  <si>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</si>
  <si>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</si>
  <si>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</si>
  <si>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</si>
  <si>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</si>
  <si>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</si>
  <si>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</si>
  <si>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</si>
  <si>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</si>
  <si>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</si>
  <si>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</si>
  <si>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</si>
  <si>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</si>
  <si>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</si>
  <si>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</si>
  <si>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</si>
  <si>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</si>
  <si>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</si>
  <si>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</si>
  <si>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</si>
  <si>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</si>
  <si>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</si>
  <si>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</si>
  <si>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</si>
  <si>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</si>
  <si>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</si>
  <si>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</si>
  <si>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</si>
  <si>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</si>
  <si>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</si>
  <si>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</si>
  <si>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</si>
  <si>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</si>
  <si>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</si>
  <si>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</si>
  <si>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</si>
  <si>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</si>
  <si>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</si>
  <si>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</si>
  <si>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</si>
  <si>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</si>
  <si>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</si>
  <si>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</si>
  <si>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</si>
  <si>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</si>
  <si>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</si>
  <si>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</si>
  <si>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</si>
  <si>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</si>
  <si>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</si>
  <si>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</si>
  <si>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</si>
  <si>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</si>
  <si>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</si>
  <si>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</si>
  <si>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</si>
  <si>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</si>
  <si>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</si>
  <si>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</si>
  <si>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</si>
  <si>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მსჯავრდებულთა კომისიური შემოწმების უზრუნველყოფა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</si>
  <si>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</si>
  <si>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</si>
  <si>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</si>
  <si>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</si>
  <si>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</si>
  <si>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</si>
  <si>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საშვილოსნოს ყელის ორგანიზებული სკრინინგი</t>
  </si>
  <si>
    <t>3.2.1.5</t>
  </si>
  <si>
    <t>ტუბერკულოზის სამკურნალო პირველი  რიგის მედიკამენტების შესყიდვა</t>
  </si>
  <si>
    <t>ტუბერკულოზის სამკურნალო მეორე რიგის (სრული ღირებულების არაუმეტეს 25%)მედიკამენტების შესყიდვა</t>
  </si>
  <si>
    <t>აივ-ინფექცია/შიდსის სამკურნალო პირველი რიგის  მედიკამენტების შესყიდვა</t>
  </si>
  <si>
    <t>აივ-ინფექცია/შიდსის სამკურნალო მეორე რიგის (სრული ღირებულების არა უმეტეს 25%) მედიკამენტების შესყიდვა</t>
  </si>
  <si>
    <t>სხვა ღონისძიებები, დაფინანსებული გლობალური ფონდის პროგრამის ფარგლებში (მომსახურბები, როგორც პრევენციული, ისე სამკურნალო პროგრამის ფარგლებში) ლარში</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</si>
  <si>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 (2017 წლის 1 ივლისიდან))</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</si>
  <si>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</si>
  <si>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</si>
  <si>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</si>
  <si>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</si>
  <si>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</si>
  <si>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</si>
  <si>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r>
      <t>35 03 02 10 -</t>
    </r>
    <r>
      <rPr>
        <sz val="12"/>
        <rFont val="Sylfaen"/>
        <family val="1"/>
      </rPr>
      <t xml:space="preserve"> პროგრამის ფარგლებში უკვე მიმდინარე წლის 1 ივლისიდან გათვალისწინებულია გლობალური ფონდის დაფინანსებით მიმდინარე პროგრამების ინტეგრაცია. ამასთან, მიმდინარე წელს ჩანაცვლებითი თერაპიის განხორციელებისათვის საჭირო მეთადონი 2017 წელს მთლიანად შესყიდულია გლობალური ფონდის მიერ. 2018 წლიდან, აღნიშნული პაციენტებისათვის როგორც სერვისების მიწოდება, ასევე, მედიკამენტის შესყიდვა სრულად უნდა უზრუნველყოს სახელმწიფომ, რაც შესაბამისად იწვევს ბიუჯეტი პროპორციულ ზრდას. ასევე, გაზრდილია სტაციონარული დეტოქსიკაციისა და პირველადი რეაბლიტაციის კომპონენტი პროგნოზულად პაციენტების ზრდის გათვალისწინებით.
</t>
    </r>
  </si>
  <si>
    <r>
      <t xml:space="preserve">35 03 03 01 - </t>
    </r>
    <r>
      <rPr>
        <sz val="12"/>
        <rFont val="Sylfaen"/>
        <family val="1"/>
      </rPr>
      <t xml:space="preserve">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ბიუჯეტის მნიშვნელოვანი ზრდა. მათ შორის, სათემო სერვისების გასავითარებლად,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გაძლიერებისა და სტაციონარული სერვისების სრულყოფილად მიწოდების უზრუნველსაყოფად.</t>
    </r>
    <r>
      <rPr>
        <b/>
        <sz val="12"/>
        <rFont val="Sylfaen"/>
        <family val="1"/>
      </rPr>
      <t xml:space="preserve">
</t>
    </r>
  </si>
  <si>
    <r>
      <t xml:space="preserve">35 03 03 04 -  </t>
    </r>
    <r>
      <rPr>
        <sz val="12"/>
        <rFont val="Sylfaen"/>
        <family val="1"/>
      </rPr>
      <t>2017 წლის საბიუჯეტო რესურსის ფარგლებში , სავალუტო კურსის ცვალებადობის გამო ფიქსირდება დეფიციტი მედიკამენტების შესყიდვის კომპონენტში.  მიზანშეწონილია 2018 დაიგეგმოს არსებული გამოცდილების გათვალისწინებით</t>
    </r>
    <r>
      <rPr>
        <b/>
        <sz val="12"/>
        <rFont val="Sylfaen"/>
        <family val="1"/>
      </rPr>
      <t xml:space="preserve">
</t>
    </r>
  </si>
  <si>
    <r>
      <t xml:space="preserve">35 03 03 02 - </t>
    </r>
    <r>
      <rPr>
        <sz val="12"/>
        <rFont val="Sylfaen"/>
        <family val="1"/>
      </rPr>
      <t>2017 წლის საბიუჯეტო რესურსის ფარგლებში , სავალუტო კურსის ცვალებადობის გამო ფიქსირდება დეფიციტი მედიკამენტების შესყიდვის კომპონენტში.  მიზანშეწონილია 2018 დაიგეგმოს არსებული გამოცდილების გათვალისწინებით</t>
    </r>
    <r>
      <rPr>
        <b/>
        <sz val="12"/>
        <rFont val="Sylfaen"/>
        <family val="1"/>
      </rPr>
      <t xml:space="preserve">
</t>
    </r>
  </si>
  <si>
    <r>
      <t xml:space="preserve">35 03 03 09 - </t>
    </r>
    <r>
      <rPr>
        <sz val="12"/>
        <rFont val="Sylfaen"/>
        <family val="1"/>
      </rPr>
      <t>პროგრამის ფარგლებში გათვალისწინებული ვალდებულებების შესასრულებლად (კარდიოქირურგია, ძუძუს კიბო, ინდივიდუალური საკითხების განხილვა და სხვა) ყოველწლიურად ფიქსირდება საბიუჯეტო დეფიციტი, რაც მიზანშეწონილია გსწორდეს და 2018 და მომდევნო წლები დაიგეგმოს არსებული სურათის გათვალისწინებით.</t>
    </r>
    <r>
      <rPr>
        <b/>
        <sz val="12"/>
        <rFont val="Sylfaen"/>
        <family val="1"/>
      </rPr>
      <t xml:space="preserve">
</t>
    </r>
  </si>
  <si>
    <t>დანართი №3.ა2</t>
  </si>
  <si>
    <t>ქრონიკული დაავადებების სამკურნალო მედიკამენტებით უზრუნველყოფა</t>
  </si>
  <si>
    <r>
      <t>35 01 03-</t>
    </r>
    <r>
      <rPr>
        <sz val="12"/>
        <rFont val="Sylfaen"/>
        <family val="1"/>
      </rPr>
      <t>2018-2021 წლებში გათვალისწინებულია დაავადებათა კონტროლისა და ეპიდემიოლოგიური უსაფრთხოების პროგრამის მართვის ასიგნებების ზრდა  საქართველოს და ამერიკის შეერთებულ შტატებს შორის განსაკუთრებით საშიში პათოგენების აღმოჩენის, ეპიდემიოლოგიური ზედამხედველობის და რეაგირების ერთიანი ლაბორატორიული სისტემისა და საქართველოს რიჩარდ ლუგარის სახელობის საზოგადოებრივი ჯანდაცვის კვლევითი ცენტრის უზრუნველყოფასთან დაკავშირებული ხარჯებისათვის, ასევე, სათაო ოფისის ცვლილებასთან დაკავშირებული დამატებითი ხარჯებისათვის (საჭირო ტექნიკური აღჭურვილობა, ინვენტარი და სხვა)</t>
    </r>
  </si>
  <si>
    <r>
      <t>35 01 04-</t>
    </r>
    <r>
      <rPr>
        <sz val="12"/>
        <rFont val="Sylfaen"/>
        <family val="1"/>
      </rPr>
      <t xml:space="preserve">სააგენტო, თავისი ფუნქცია-მოვალეობების შესრულების პროცესში, ვალდებულია განახორციელოს სისტემატიური კონტროლი და მონიტორინგი სოციალური და ჯანდაცვის პროგრამების ფარგლებში დამტკიცებული სახელმწიფო გასაცემლების (სახელმწიფო პენსია, კომპენსაცია, საპენსიო დანამატი, სახელმწიფო დახმარება, საყოფაცხოვრებო სუბსიდია, საარსებო შემწეობა, უმწეო მდგომარეობაში მყოფი ოჯახების სოციალური დახმარება, საყოველთაო ჯანდაცვა) დანიშვნა/შეჩერებისა და გადარიცხვების კანონიერების კონტროლი; გამომდინარე იქიდან, რომ მონიტორინგის/კონტროლის პროცესი წარმოადგენს სააგენტოს ყოველდღიური საქმიანობის განუყოფელ ნაწილს, კონტროლის დეპარტამენტის თანამშრომლებს სისტემატიურად უწევთ სააგენტოს რაიონული განყოფილებების მუშაობის ადგილზე შემოწმება; ასევე საყოველთაო და  ჯანდაცვის სხვა პროგრამების ფარგლებში გადარიცხული თანხების მიზნობრიობის კონტროლი სამედიცინო დაწესებულებების  მიხედვით. ყოველივე ეს იწვევს  სამივლინებო ხარჯების გაზრდის აუცილებლობას (მ.შ. საწვავის ხარჯი). აღნიშნული ხარჯის 2016 წლის მაჩვენებელი 200 პროცენტითაა გაზრდილი წინა წელთან შედარებით. უნდა აღინიშნოს, რომ მეტად შთამბეჭდავია შემოწმების შედეგების საფუძველზე დაკისრებული სანქციების ოდენობა, რომელიც მიიმართება სახელმწიფო ბიუჯეტის ანგარიშზე. ორნახევარჯერ და მეტადაა გაზრდილი საფოსტო მომსახურების ხარჯი, რომლის გარეშე, ასევე  წარმოუდგენელია სააგენტოს ფუნქციონირება.
მიმდინარე წელს დასრულდება სააგენტოს სამი რაიონული ოფისის სამშენებლო/სარემონტო სამუშაოები. შესაბამისად, დღის წესრიგში დგება მათი ავეჯითა და ტექნიკით აღჭურვა, დამატებით დასუფთავებისა და დაცვის მომსახურების, კომუნალური ხარჯების გათვალისწინება.  ოფისების დაცვის მომსახურების შესყიდვა მიმდინარე წელს 47%-ით გაიზარდა. ასევე, მნიშვნელოვნადაა გაზრდილი რიგის მარეგულირებელი აპარატების მომსახურების შესყიდვაზე გასაწევი ხარჯი. ახალი რაიონული ოფისების გახსნასთან ერთად წარმოიშვა აღნიშნული  აპარატურის რაოდენობის გაზრდის საჭიროება. გაიზარდა საკანცელარიო საქონლისა და სახარჯი მასალების (მ.შ. საბეჭდი ქაღალდი, ბაინდერები, კარტრიჯები) რაოდენობაზე მოთხოვნა (2016წ.-384 000 ლარი, 2017წ. – 500 000 ლარი), რაც გამოწვეულია სააგენტოს ფუნქცია-მოვალეობების გაზრდით - სხვადასხვა პროგრამების შეუფერხებელი ადმინისტრირების უზრუნველსაყოფად; კერძოდ, ამოქმედდა და თანდათან მოსახლეობის უფრო ფართო მასებს მოიცავს C ჰეპატიტის მართვის პროგრამა. მიმდინარე წელს გაიხსნა ახალი რაიონული ოფისი და დაგეგმილია კიდევ ერთი ოფისის გახსნა; ასევე, „შრომითი მიგრაციის შესახებ“ საქართველოს კანონის შესაბამისად, შრომითი მიგრაციის სფეროში სახელმწიფო მმართველობის განხორციელების მიზნით, სააგენტოს შესასრულებლად განესაზღვრა გარკვეული ამოცანები, მ.შ. მიგრაციის კანონის დამრღვევთა გამოვლენა და შესაბამისი სანქციების განხორციელება. ევროკავშირის დაძმობილების პროექტის (დასაქმების ხელშეწყობის სამსახურის (ESS) შესაძლებლობათა განვითარება საქართველოში) ფარგლებში შემუშავებული ახალი სერვის მოდელი ქ. თბილისის გარდა ეტაპობრივად უნდა განხორციელდეს მთელი საქართველოს მასშტაბით.
აღსანიშნავია ისიც, რომ სააგენტოს ავტოპარკი უკიდურესად მოძველებულია, რაც იწვევს ავტომანქანების რემონტზე უფრო და უფრო მეტი საბიუჯეტო სახსრების ხარჯვას. ასე მაგალითად: 2015 წელს ამ მიზნით გაწეულმა ხარჯმა შეადგინა 111 000 ლარი, 2016 წელს კი - 117 500 ლარი. სამწუხაროდ, სააგენტოს არა აქვს საშუალება განაახლოს ავტოპარკი და შეამციროს სარემონტო ხარჯების გაუმართლებელი ზრდა. 
 აღსანიშნავია, რომ 2016 წელთან შედარებით სააგენტოს 2017 წლის ბიუჯეტი შემცირებულია 10,6 პროცენტით. აქედან გამომდინარე, სააგენტომ, ფუნქციონირებისათვის აუცილებელი ზემოაღნიშნული ღონისძიებების დაფინანსება შეძლო, ასევე სავალდებულოდ განსახორციელებელი „სოციალური რეაბილიტაცია და ბავშვზე ზრუნვის“ პროგრამის ბენეფიციარებისათვის სრულყოფილი და ხარისხიანი მომსახურების მიწოდებისათვის აუცილებელი საჭიროების - შტატგარეშე თანამშრომლების (სოციალური მუშაკების) აყვანაზე იძულებით უარის თქმის ხარჯზე. ამის გამო კვლავ დაძაბულ რეჟიმში (ხშირად არასამუშაო დროს) უწევთ თავიანთი მოვალეობის შესრულება შტატით გათვალისწინებულ თანამშრომლებს.  
</t>
    </r>
  </si>
  <si>
    <t>შტატით გათვალისწინებული</t>
  </si>
  <si>
    <r>
      <t>35 03 03 11-</t>
    </r>
    <r>
      <rPr>
        <sz val="12"/>
        <rFont val="Sylfaen"/>
        <family val="1"/>
      </rPr>
      <t xml:space="preserve"> აღნიშნული ღონისძიება დაემატა 2017 წლის 26 აპრილიდან და გათვალისწინებულია იმ ბენეფიციარებისთვის, რომლებიც რეგისტრირებული არიან „სოციალურად დაუცველი ოჯახების მონაცემთა ერთიან ბაზაში“ და მინიჭებული აქვთ  სარეიტინგო  ქულა, რომელიც  არ აღემატება 100 000-სს.  ფინანსური ხელმისაწვდომობის გაზრდის გზით ქრონიკული დაავადების მქონე პირები უზრუნველყოფილი არიან მედიკამენტებით</t>
    </r>
  </si>
  <si>
    <r>
      <t>35 03 01-</t>
    </r>
    <r>
      <rPr>
        <sz val="12"/>
        <rFont val="Sylfaen"/>
        <family val="1"/>
      </rPr>
      <t xml:space="preserve">2018-2021 წლები გაზრდილია პროგრამის ხარჯვის დინამიკიდან გამომდინარე </t>
    </r>
  </si>
  <si>
    <t>სასწრაფო სამედიცინო გადაუდებელი დახმარება და სამედიცინო ტრანსპორტირება</t>
  </si>
  <si>
    <r>
      <t>35 01 06-</t>
    </r>
    <r>
      <rPr>
        <sz val="12"/>
        <rFont val="Sylfaen"/>
        <family val="1"/>
      </rPr>
      <t xml:space="preserve"> 2018-2021 წლებში „საგანგებო სიტუაციების კოორდინაციისა და გადაუდებელი დახმარების მართვის“ პროგრამის ასიგნებები გაზრდილია “სსიპ –  სასწრაფო სამედიცინო დახმარების ცენტრის რეორგანიზაციისა და სსიპ – საგანგებო სიტუაციების კოორდინაციისა და გადაუდებელი დახმარების ცენტრად გარდაქმნის შესახებ“ საქართველოს მთავრობის მიმდინარე წლის 13 აპრილის N197 დადგენილებიდან გამომდინარე. ასევე, „საგანგებო სიტუაციების კოორდინაციისა და გადაუდებელი დახმარების  მართვის პროგრამით“ განსაზღვრული  შტატგარეშე თანამშრომელთა რიცხოვნობა (140) მცირდება 81 ერთეულით და ამავე ოდენობით იზრდება „სასწრაფო გადაუდებელი დახმარება და სამედიცინო ტრანსპორტირების“ პროგრამის რიცხოვნობა.</t>
    </r>
  </si>
  <si>
    <r>
      <t xml:space="preserve">35 02 02- </t>
    </r>
    <r>
      <rPr>
        <sz val="12"/>
        <rFont val="Sylfaen"/>
        <family val="1"/>
      </rPr>
      <t xml:space="preserve">საბიუჯეტო თანხების მოცულობები დაკორექტირდა საარსებო შემწეობებთან მიმართებაში, რადგანაც 2017 წელს დასრულდება სოციალურად დაუცველი ოჯახების მონაცემთა ბაზაში რეგისრტირებული ყველა ოჯახის (სარეიტინგო ქულის ოდენობის მიუხედავად) გადამოწმება 2015 წლიდან ამოქმედებული ოჯახების (შინამეურნეობების) სოციალურ-ეკონომიკური მდგომარეობის შეფასების ახალი მეთოდოლოგიით და მომდევნო წლებში ვვარაუდობთ საარსებო შემწეობის მიმღებთა რაოდენობის მეტ სტაბილურობას;
 დეინსტიტუციონალიზაციის პროცესის უწყვეტობის და გაძლიერების გამო მომდევნო წლებში ვვარაუდობთ სპეციალიზებული დაწესებულებებიდან მეტი ბავშვის დაბრუნებას ბიოლოგიურ ოჯახში, შესაბამისად, განსხვავებულია რეინტეგრაციის შემწეობისთვის განსაზღვრული თანხების მოცულობა.
</t>
    </r>
  </si>
  <si>
    <r>
      <t xml:space="preserve">35 02 04- </t>
    </r>
    <r>
      <rPr>
        <sz val="12"/>
        <rFont val="Sylfaen"/>
        <family val="1"/>
      </rPr>
      <t>გამომდინარე იქიდან, რომ „მაღალმთიანი რეგიონების განვითარების შესახებ“ საქართველოს კანონის თანახმად, შეღავათების (პენსიის/სოციალური პაკეტის დანამატი) გაცემა დაიწყო 2016 წლის სექტემბრიდან, ხოლო ელექტროენერგიის შეღავათი მაღალმთიან დასახლებაში მუდმივად მცხოვრებ აბონენტებზე გავრცელდა 2017 წლის იანვრიდან, მომდევნო წლებში შეიცვალა თანხების ოდენობა, შეღავათის მიმღებთა არსებული დინამიკის გათვალისწინებით.</t>
    </r>
  </si>
  <si>
    <r>
      <t xml:space="preserve">35 03 02 03 - </t>
    </r>
    <r>
      <rPr>
        <sz val="12"/>
        <rFont val="Sylfaen"/>
        <family val="1"/>
      </rPr>
      <t>ეპიდზედამხედველობა-2017 წელს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 მიზნით, სჯდ ცენტრისთვის ერთი თვის ფარგლებში ასანაზღაურებელი თანხა განისაზღვრა 695 ლარით (2016 წლის პროგრამით განსაზღვრულ 595 ლარს დაემატა 100 ლარი), რაც განპირობებულია სჯდ ცენტრების/სამსახურებისთვის მომსახურების მოცულობის გაფართოებით, რაც მოიცავს რეგიონულ და მუნიციპალურ დონეზე არსებული სჯდ ცენტრებისთვის ნოზოკომიური ინფექციების ეპიდზედამხედველობას; ვირუსული დიარეების კვლევას;  გრიპის სეზონური გავრცელების პრევენციის ღონისძიებების დაგეგმვას და განხორციელებას. ასევე, დამატებითი ღონისძიებების განხორციელებას, კერძოდ,  „ტუბერკულოზის კონტროლის შესახებ“ საქართველოს კანონის ამოქმედებასთან დაკავშირებით, სჯდ ცენტრებს/სამსახურებს დაემატათ კანონით განსაზღვრული ფუნქციები. ასევე, საზოგადოებრივი მნიშვნელობის დაწესებულებებში (სილამაზის სალონები)ინფექციური კონტროლის ღონისძიებების ზედამხედველობა, რომლებიც,თავის მხრივ, უკავშირდება ქვეყანაში C ჰეპატიტის ელიმინაციის პროგრამას. აღნიშნული ზრდა აისახა კომპონენტის ბიუჯეტზეც და შეადგინა წლიურად 548000 ლარი. აღნიშნული ცვლილება გათვალისწინებულია წარმოდგენილ პროექტშიც, რაც შესაბამისად იწვევს ზღვრული მოცულობის მცირედ ზრდას.</t>
    </r>
  </si>
  <si>
    <r>
      <rPr>
        <b/>
        <sz val="12"/>
        <rFont val="Sylfaen"/>
        <family val="1"/>
      </rPr>
      <t>35 03 02 06</t>
    </r>
    <r>
      <rPr>
        <sz val="12"/>
        <rFont val="Sylfaen"/>
        <family val="1"/>
      </rPr>
      <t xml:space="preserve"> -პროგრამის განხორციელების პროცესში 2016 წელს დაფიქსირდა შემთხვევებისა და შესაბამისად, საბიუჯეტო რესურსის მნიშვნელოვანი ზრდა. შემთხვევათა შორის 2015 წელთან შედარებით 2016 წელს მნიშვნელოვნად არის გაზრდილი სხვა ვირუსული, სხვა ბაქტერიული ჰემოკოლიტით მიმდინარე ნაწლავთა ინფექციები, ასევე, ჰერპესვირუსული ინფექციები, დაუზუსტებელი ცხელებები, მძიმე მიმდინარეობის სეფსისები, ანთებითი პოლინეიროპათიები, ვირუსული ჰეპატიტების, ბოტულიზმის შემთხვევებიც. აღნიშნული ტენდენციების გათვალისწინებით, პროგრამის ფარგლებში დაფიქსირდა საბიუჯეტო დეფიციტი. იგივე სურათის თავიდან ასაცილებლად, მიზანშეწონილია პროგრამულ დაგეგმარებაში გათვალისწინებულ იქნას ბიუჯეტის ზრდა.</t>
    </r>
  </si>
  <si>
    <r>
      <t>35 03 02 07  -</t>
    </r>
    <r>
      <rPr>
        <sz val="12"/>
        <rFont val="Sylfaen"/>
        <family val="1"/>
      </rPr>
      <t xml:space="preserve"> 2017 წელს შესყიდული იქნება პირველი რიგის მედიკამენტების (სრულად) და მეორე რიგის მედიკამენტების სრული ღირებულების არაუმეტეს 25%-ი, 2018 წელს კი გათვალისწინებულია მეორე რიგის მედიკამენტების სრული ღირებულების არაუმეტეს 50%-ის შესყიდვა;</t>
    </r>
  </si>
  <si>
    <r>
      <t xml:space="preserve">35 03 02 08  - </t>
    </r>
    <r>
      <rPr>
        <sz val="12"/>
        <rFont val="Sylfaen"/>
        <family val="1"/>
      </rPr>
      <t xml:space="preserve">2017 წელს შესყიდული იქნება პირველი რიგის მედიკამენტების (სრულად) და მეორე რიგის მედიკამენტების სრული ღირებულების არაუმეტეს 25%-ი, 2018 წელს კი გათვალისწინებულია მეორე რიგის მედიკამენტების სრული ღირებულების არაუმეტეს 50%-ის;
გლობალური ფონდის პროექტიდან სახელმწიფო პროგრამაზე გადმოდის ახალი ვალდებულება ARV მკურნალობის მონიტორინგის ტესტ-სისტემების შესყიდვა;
გლობალური ფონდის პროექტიდან სახელმწიფო პროგრამაზე გადმოდის ახალი ვალდებულება მაღალი რისკ-ჯგუფების დიაგნოსტირებისთვის სწრაფი მარტივი ტესტ-სისტემების შესყიდვა;
</t>
    </r>
  </si>
  <si>
    <r>
      <t xml:space="preserve">35 03  02 09 - </t>
    </r>
    <r>
      <rPr>
        <sz val="12"/>
        <rFont val="Sylfaen"/>
        <family val="1"/>
      </rPr>
      <t xml:space="preserve"> 2018 წლისათვის დაგეგმილია ჯანმრთელობის მსოფლიო ორგანიზაციის მიერ გამოცემული ანტენატალური მოვლის ახალი გაიდლაინის რეკომენდაციების შესაბამისად, ანტენატალური  მოვლის ეროვნული გაიდლაინის განახლება, რაც ითვალისწინებს ორსულთა ვიზიტების რაოდენობის ზრდას, შესაბისად, გაიზრდება კომპონენტის ბიუჯეტი (სტატისტიკურად წლის განმავლობაში ნამშობიარებ ქალთა 80% ერთვება ანტენატალურ მოვლაში, ასევე, სერვისების მოცულობის ზრდის შესამისად, გაიზრდება ერთეული ვიზიტების ღირებულება). ახალი გაიდლაინის შესაბამისად, ორსულთა ანემიებისა და ნაყოფის სიმახინჯეების თავიდან ასაცილებლად მოწოდებულია ფოლიუმის მჟავისა (400მკგ) და რკინის პრეპარატის (30მგ) ყოველდღიური მიღება ორსულობის განმავლობაში, რაც შესაბამისად, გამოიწვევს ორსულთა მედიკამენტებით უზრუნველყოფის კომპონენტის ბიუჯეტის ზრდას. გაიდლაინით მოწოდებული, ყველა, ზემოაღნიშნული ცვლილება პირდაპირ კავშირშია დედათა და ბავშვთა სიკვდილობასთან და პირდაპირპროპორციულად იწვევს აღნიშნული მაჩვენებლების შემცირებას. შესაბამისად, კრიტიკულად მნშივნელოვანია პროგრამული ბიუჯეტის მატება.</t>
    </r>
  </si>
  <si>
    <r>
      <t xml:space="preserve">35 03 03 07  - </t>
    </r>
    <r>
      <rPr>
        <sz val="12"/>
        <rFont val="Sylfaen"/>
        <family val="1"/>
      </rPr>
      <t xml:space="preserve"> საანგარიშო პერიოდში პროგრამის ფარგლებში დაგეგმილია, სსიპ -საგანგებო სიტუაციების კოორდინაციისა და გადაუდებელი დახმარების ცენტრის მართვაში არსებული რაიონული სამსახურების ოფისების სარემონტო სამუშაოების, სამედიცინო აპარატურის, სასწრაფოს ავტომობილების, საოფისე ავეჯისა და ტექნიკის, სამედიცინო ბრიგადის წევრთა უნიფორმებისათვის დაგეგმილი საჭირო დამატებითი ხარჯების გაწევა;დაგეგმილი საჭირო დამატებითი ხარჯების გაწევა.</t>
    </r>
    <r>
      <rPr>
        <b/>
        <sz val="12"/>
        <rFont val="Sylfaen"/>
        <family val="1"/>
      </rPr>
      <t xml:space="preserve">
</t>
    </r>
  </si>
  <si>
    <r>
      <t xml:space="preserve">35 03 02 02- </t>
    </r>
    <r>
      <rPr>
        <sz val="12"/>
        <rFont val="Sylfaen"/>
        <family val="1"/>
      </rPr>
      <t xml:space="preserve">იმუნიზაცია-2018 წელს შესასყიდი ვაქცინების რაოდენობა, მათი ერთეულების სავარაუდო ღირებულებები და უკვე გაფორმებული მრავალწლიანი ხელშეკრულებებით აღებული ვალდებულებები ჯამში შეადგენს 22მლნ ლარზე მეტს, დოლარის გაცვლითი კურსის 2,5 ლარზე გაანგარიშებით; რუტინულ ვაქცინებზე და ასაცრელი მასალების შესყიდვის სავარაუდო ღირებულება შეადგენს -15 428 495  ლარს; ანტირაბიული სამკურნალო საშუალებების შესყიდვის სავარაუდო ღირებულება (ჯანმოს მიერ პრეკვალიფიცირებული ვაქცინის სავარაუდო ფასის გათვალისწინებით, ერთი დოზა - 10 აშშ დოლარი) – 6 551 164 ლარს; სპეციფიკური შრატებისა და ვაქცინების შესყიდვა - 100 000 ლარს; გრიპის საწინააღმდეგო ვაქცინის შესყიდვა - 300 000 ლარს; აცრა-ვიზიტისა და ექიმის კონსულტაციის მომსახურება - 20 000 ლარს.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</si>
</sst>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22"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charset val="1"/>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b/>
      <i/>
      <u/>
      <sz val="14"/>
      <name val="Sylfaen"/>
      <family val="1"/>
    </font>
    <font>
      <b/>
      <u/>
      <sz val="12"/>
      <name val="Sylfaen"/>
      <family val="1"/>
    </font>
    <font>
      <b/>
      <i/>
      <sz val="14"/>
      <name val="Sylfaen"/>
      <family val="1"/>
    </font>
    <font>
      <b/>
      <i/>
      <sz val="9"/>
      <name val="Sylfaen"/>
      <family val="1"/>
    </font>
    <font>
      <b/>
      <sz val="16"/>
      <name val="Sylfaen"/>
      <family val="1"/>
    </font>
    <font>
      <sz val="12"/>
      <name val="Sylfaen"/>
      <family val="1"/>
    </font>
    <font>
      <b/>
      <sz val="14"/>
      <name val="Calibri"/>
      <family val="2"/>
      <scheme val="minor"/>
    </font>
    <font>
      <sz val="14"/>
      <name val="Sylfaen"/>
      <family val="1"/>
    </font>
    <font>
      <b/>
      <sz val="14"/>
      <name val="Sylfaen"/>
      <family val="1"/>
    </font>
    <font>
      <b/>
      <sz val="14"/>
      <name val="Arial"/>
      <family val="2"/>
    </font>
    <font>
      <sz val="14"/>
      <name val="Calibri"/>
      <family val="2"/>
      <scheme val="minor"/>
    </font>
    <font>
      <sz val="14"/>
      <name val="Arial"/>
      <family val="2"/>
    </font>
    <font>
      <sz val="14"/>
      <color rgb="FF333333"/>
      <name val="Sylfaen"/>
      <family val="1"/>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10">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right/>
      <top/>
      <bottom style="thin">
        <color theme="4" tint="-0.24994659260841701"/>
      </bottom>
      <diagonal/>
    </border>
  </borders>
  <cellStyleXfs count="13">
    <xf numFmtId="0" fontId="0" fillId="0" borderId="0"/>
    <xf numFmtId="43" fontId="7"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8" fillId="0" borderId="0"/>
    <xf numFmtId="0" fontId="5"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cellStyleXfs>
  <cellXfs count="48">
    <xf numFmtId="0" fontId="0" fillId="0" borderId="0" xfId="0"/>
    <xf numFmtId="0" fontId="4" fillId="2" borderId="0" xfId="0" applyFont="1" applyFill="1" applyAlignment="1">
      <alignment vertical="center" wrapText="1"/>
    </xf>
    <xf numFmtId="0" fontId="4"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2" borderId="0" xfId="0" applyFont="1" applyFill="1" applyAlignment="1">
      <alignment vertical="center" wrapText="1"/>
    </xf>
    <xf numFmtId="49" fontId="4" fillId="2" borderId="1"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center"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165" fontId="4" fillId="2" borderId="0" xfId="0" applyNumberFormat="1" applyFont="1" applyFill="1" applyAlignment="1">
      <alignment horizontal="center" vertical="center" wrapText="1"/>
    </xf>
    <xf numFmtId="0" fontId="15" fillId="2" borderId="2" xfId="0"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0" fontId="17" fillId="2" borderId="2" xfId="0" applyFont="1" applyFill="1" applyBorder="1" applyAlignment="1">
      <alignment vertical="center" wrapText="1"/>
    </xf>
    <xf numFmtId="0" fontId="16" fillId="2" borderId="2" xfId="0" applyFont="1" applyFill="1" applyBorder="1" applyAlignment="1">
      <alignment vertical="center" wrapText="1"/>
    </xf>
    <xf numFmtId="3" fontId="19" fillId="2" borderId="2" xfId="0" applyNumberFormat="1" applyFont="1" applyFill="1" applyBorder="1" applyAlignment="1">
      <alignment horizontal="center" vertical="center" wrapText="1"/>
    </xf>
    <xf numFmtId="165" fontId="19" fillId="2" borderId="2" xfId="0" applyNumberFormat="1"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0" fontId="21" fillId="2" borderId="0" xfId="0" applyFont="1" applyFill="1"/>
    <xf numFmtId="0" fontId="15" fillId="3" borderId="2" xfId="0" applyFont="1" applyFill="1" applyBorder="1" applyAlignment="1">
      <alignment horizontal="center" vertical="center" wrapText="1"/>
    </xf>
    <xf numFmtId="49" fontId="18" fillId="3" borderId="2" xfId="0" applyNumberFormat="1" applyFont="1" applyFill="1" applyBorder="1" applyAlignment="1">
      <alignment horizontal="center" vertical="center" wrapText="1"/>
    </xf>
    <xf numFmtId="0" fontId="17" fillId="3" borderId="2" xfId="0" applyFont="1" applyFill="1" applyBorder="1" applyAlignment="1">
      <alignment vertical="center" wrapText="1"/>
    </xf>
    <xf numFmtId="165" fontId="19" fillId="3" borderId="2"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0" fontId="17" fillId="4" borderId="2" xfId="0" applyFont="1" applyFill="1" applyBorder="1" applyAlignment="1">
      <alignment vertical="center" wrapText="1"/>
    </xf>
    <xf numFmtId="165" fontId="15" fillId="4" borderId="2" xfId="0" applyNumberFormat="1" applyFont="1" applyFill="1" applyBorder="1" applyAlignment="1">
      <alignment horizontal="center" vertical="center" wrapText="1"/>
    </xf>
    <xf numFmtId="165" fontId="19" fillId="4" borderId="2" xfId="0" applyNumberFormat="1" applyFont="1" applyFill="1" applyBorder="1" applyAlignment="1">
      <alignment horizontal="center" vertical="center" wrapText="1"/>
    </xf>
    <xf numFmtId="0" fontId="16" fillId="4" borderId="0" xfId="0" applyFont="1" applyFill="1" applyAlignment="1">
      <alignment vertical="center" wrapText="1"/>
    </xf>
    <xf numFmtId="0" fontId="17"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2" borderId="0" xfId="0" applyFont="1" applyFill="1" applyAlignment="1">
      <alignment horizontal="left" vertical="top" wrapText="1"/>
    </xf>
    <xf numFmtId="0" fontId="6" fillId="2" borderId="0" xfId="0" applyFont="1" applyFill="1" applyAlignment="1">
      <alignment horizontal="left" vertical="center" wrapText="1"/>
    </xf>
    <xf numFmtId="0" fontId="14" fillId="2" borderId="0" xfId="0" applyFont="1" applyFill="1" applyAlignment="1">
      <alignment horizontal="left" vertical="center" wrapText="1"/>
    </xf>
    <xf numFmtId="0" fontId="17" fillId="4" borderId="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3" xfId="0" applyFont="1" applyFill="1" applyBorder="1" applyAlignment="1">
      <alignment horizontal="center" vertical="center" wrapText="1"/>
    </xf>
  </cellXfs>
  <cellStyles count="1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3:P276"/>
  <sheetViews>
    <sheetView tabSelected="1" view="pageBreakPreview" zoomScale="70" zoomScaleNormal="100" zoomScaleSheetLayoutView="70" workbookViewId="0">
      <pane xSplit="4" ySplit="8" topLeftCell="E30" activePane="bottomRight" state="frozen"/>
      <selection pane="topRight" activeCell="E1" sqref="E1"/>
      <selection pane="bottomLeft" activeCell="A8" sqref="A8"/>
      <selection pane="bottomRight" activeCell="D30" sqref="D30"/>
    </sheetView>
  </sheetViews>
  <sheetFormatPr defaultColWidth="9.140625" defaultRowHeight="15" x14ac:dyDescent="0.25"/>
  <cols>
    <col min="1" max="1" width="4" style="2" hidden="1" customWidth="1"/>
    <col min="2" max="2" width="11.42578125" style="3" customWidth="1"/>
    <col min="3" max="3" width="13" style="3" customWidth="1"/>
    <col min="4" max="4" width="77.7109375" style="1" customWidth="1"/>
    <col min="5" max="5" width="16" style="1" customWidth="1"/>
    <col min="6" max="6" width="17" style="1" customWidth="1"/>
    <col min="7" max="8" width="14.85546875" style="1" customWidth="1"/>
    <col min="9" max="9" width="16" style="1" customWidth="1"/>
    <col min="10" max="10" width="17.5703125" style="1" customWidth="1"/>
    <col min="11" max="11" width="14.85546875" style="1" customWidth="1"/>
    <col min="12" max="12" width="14.140625" style="3" customWidth="1"/>
    <col min="13" max="13" width="17.85546875" style="1" customWidth="1"/>
    <col min="14" max="14" width="16.7109375" style="1" customWidth="1"/>
    <col min="15" max="15" width="14.85546875" style="1" customWidth="1"/>
    <col min="16" max="16" width="14.140625" style="3" customWidth="1"/>
    <col min="17" max="16384" width="9.140625" style="1"/>
  </cols>
  <sheetData>
    <row r="3" spans="1:16" ht="31.5" customHeight="1" x14ac:dyDescent="0.25">
      <c r="B3" s="40" t="s">
        <v>80</v>
      </c>
      <c r="C3" s="40"/>
      <c r="D3" s="40"/>
      <c r="E3" s="40"/>
      <c r="F3" s="40"/>
      <c r="G3" s="40"/>
      <c r="H3" s="40"/>
      <c r="I3" s="40"/>
      <c r="J3" s="40"/>
      <c r="K3" s="40"/>
      <c r="L3" s="40"/>
      <c r="M3" s="40"/>
      <c r="N3" s="40"/>
      <c r="O3" s="40"/>
      <c r="P3" s="40"/>
    </row>
    <row r="4" spans="1:16" x14ac:dyDescent="0.25">
      <c r="B4" s="12"/>
    </row>
    <row r="5" spans="1:16" ht="18" x14ac:dyDescent="0.25">
      <c r="O5" s="41" t="s">
        <v>315</v>
      </c>
      <c r="P5" s="41"/>
    </row>
    <row r="6" spans="1:16" s="31" customFormat="1" ht="29.25" customHeight="1" x14ac:dyDescent="0.25">
      <c r="A6" s="42"/>
      <c r="B6" s="43" t="s">
        <v>0</v>
      </c>
      <c r="C6" s="43" t="s">
        <v>1</v>
      </c>
      <c r="D6" s="43" t="s">
        <v>2</v>
      </c>
      <c r="E6" s="46"/>
      <c r="F6" s="46"/>
      <c r="G6" s="46"/>
      <c r="H6" s="46"/>
      <c r="I6" s="46"/>
      <c r="J6" s="46"/>
      <c r="K6" s="46"/>
      <c r="L6" s="46"/>
      <c r="M6" s="46"/>
      <c r="N6" s="46"/>
      <c r="O6" s="46"/>
      <c r="P6" s="47"/>
    </row>
    <row r="7" spans="1:16" s="31" customFormat="1" ht="30.75" customHeight="1" x14ac:dyDescent="0.25">
      <c r="A7" s="42"/>
      <c r="B7" s="44"/>
      <c r="C7" s="44"/>
      <c r="D7" s="44"/>
      <c r="E7" s="37" t="s">
        <v>3</v>
      </c>
      <c r="F7" s="38"/>
      <c r="G7" s="38"/>
      <c r="H7" s="39"/>
      <c r="I7" s="37" t="s">
        <v>74</v>
      </c>
      <c r="J7" s="38"/>
      <c r="K7" s="38"/>
      <c r="L7" s="39"/>
      <c r="M7" s="37" t="s">
        <v>78</v>
      </c>
      <c r="N7" s="38"/>
      <c r="O7" s="38"/>
      <c r="P7" s="39"/>
    </row>
    <row r="8" spans="1:16" s="31" customFormat="1" ht="156" x14ac:dyDescent="0.25">
      <c r="A8" s="42"/>
      <c r="B8" s="45"/>
      <c r="C8" s="45"/>
      <c r="D8" s="45"/>
      <c r="E8" s="32" t="s">
        <v>4</v>
      </c>
      <c r="F8" s="33" t="s">
        <v>5</v>
      </c>
      <c r="G8" s="33" t="s">
        <v>6</v>
      </c>
      <c r="H8" s="33" t="s">
        <v>7</v>
      </c>
      <c r="I8" s="32" t="s">
        <v>4</v>
      </c>
      <c r="J8" s="33" t="s">
        <v>5</v>
      </c>
      <c r="K8" s="33" t="s">
        <v>6</v>
      </c>
      <c r="L8" s="33" t="s">
        <v>7</v>
      </c>
      <c r="M8" s="32" t="s">
        <v>4</v>
      </c>
      <c r="N8" s="33" t="s">
        <v>5</v>
      </c>
      <c r="O8" s="33" t="s">
        <v>6</v>
      </c>
      <c r="P8" s="33" t="s">
        <v>7</v>
      </c>
    </row>
    <row r="9" spans="1:16" ht="31.5" customHeight="1" x14ac:dyDescent="0.25">
      <c r="B9" s="26" t="s">
        <v>12</v>
      </c>
      <c r="C9" s="27"/>
      <c r="D9" s="28" t="s">
        <v>13</v>
      </c>
      <c r="E9" s="29">
        <f t="shared" ref="E9:E47" si="0">SUM(F9:H9)</f>
        <v>1036000</v>
      </c>
      <c r="F9" s="30">
        <f>F13+F17+F134+F229</f>
        <v>1036000</v>
      </c>
      <c r="G9" s="30">
        <f>G13+G17+G134+G229</f>
        <v>0</v>
      </c>
      <c r="H9" s="30">
        <f>H13+H17+H134+H229</f>
        <v>0</v>
      </c>
      <c r="I9" s="29">
        <f t="shared" ref="I9:I47" si="1">SUM(J9:L9)</f>
        <v>1047000</v>
      </c>
      <c r="J9" s="30">
        <f>J13+J17+J134+J229</f>
        <v>1047000</v>
      </c>
      <c r="K9" s="30">
        <f>K13+K17+K134+K229</f>
        <v>0</v>
      </c>
      <c r="L9" s="30">
        <f>L13+L17+L134+L229</f>
        <v>0</v>
      </c>
      <c r="M9" s="29">
        <f t="shared" ref="M9:M47" si="2">SUM(N9:P9)</f>
        <v>1115000</v>
      </c>
      <c r="N9" s="30">
        <f>N13+N17+N134+N229</f>
        <v>1115000</v>
      </c>
      <c r="O9" s="30">
        <f>O13+O17+O134+O229</f>
        <v>0</v>
      </c>
      <c r="P9" s="30">
        <f>P13+P17+P134+P229</f>
        <v>0</v>
      </c>
    </row>
    <row r="10" spans="1:16" s="6" customFormat="1" ht="19.5" x14ac:dyDescent="0.25">
      <c r="A10" s="5"/>
      <c r="B10" s="13"/>
      <c r="C10" s="14"/>
      <c r="D10" s="15" t="s">
        <v>75</v>
      </c>
      <c r="E10" s="29">
        <f t="shared" si="0"/>
        <v>3573</v>
      </c>
      <c r="F10" s="18">
        <f t="shared" ref="F10:P10" si="3">F11+F12</f>
        <v>3573</v>
      </c>
      <c r="G10" s="18">
        <f t="shared" si="3"/>
        <v>0</v>
      </c>
      <c r="H10" s="18">
        <f t="shared" si="3"/>
        <v>0</v>
      </c>
      <c r="I10" s="29">
        <f t="shared" si="1"/>
        <v>3558</v>
      </c>
      <c r="J10" s="18">
        <f>J14+J18+J135+J230</f>
        <v>3558</v>
      </c>
      <c r="K10" s="18">
        <f t="shared" si="3"/>
        <v>0</v>
      </c>
      <c r="L10" s="18">
        <f t="shared" si="3"/>
        <v>0</v>
      </c>
      <c r="M10" s="29">
        <f t="shared" si="2"/>
        <v>3558</v>
      </c>
      <c r="N10" s="18">
        <f>N14+N18+N135+N230</f>
        <v>3558</v>
      </c>
      <c r="O10" s="18">
        <f t="shared" si="3"/>
        <v>0</v>
      </c>
      <c r="P10" s="18">
        <f t="shared" si="3"/>
        <v>0</v>
      </c>
    </row>
    <row r="11" spans="1:16" s="6" customFormat="1" ht="19.5" x14ac:dyDescent="0.25">
      <c r="A11" s="5"/>
      <c r="B11" s="13"/>
      <c r="C11" s="14"/>
      <c r="D11" s="15" t="s">
        <v>76</v>
      </c>
      <c r="E11" s="29">
        <f t="shared" si="0"/>
        <v>0</v>
      </c>
      <c r="F11" s="17">
        <f t="shared" ref="F11:H12" si="4">F15+F19+F136+F231</f>
        <v>0</v>
      </c>
      <c r="G11" s="17">
        <f t="shared" si="4"/>
        <v>0</v>
      </c>
      <c r="H11" s="17">
        <f t="shared" si="4"/>
        <v>0</v>
      </c>
      <c r="I11" s="29">
        <f t="shared" si="1"/>
        <v>0</v>
      </c>
      <c r="J11" s="17">
        <f>J15+J19+J136+J231</f>
        <v>0</v>
      </c>
      <c r="K11" s="17">
        <f>K15+K19+K136+K231</f>
        <v>0</v>
      </c>
      <c r="L11" s="17">
        <f>L15+L19+L136+L231</f>
        <v>0</v>
      </c>
      <c r="M11" s="29">
        <f t="shared" si="2"/>
        <v>0</v>
      </c>
      <c r="N11" s="17">
        <f>N15+N19+N136+N231</f>
        <v>0</v>
      </c>
      <c r="O11" s="17">
        <f>O15+O19+O136+O231</f>
        <v>0</v>
      </c>
      <c r="P11" s="17">
        <f>P15+P19+P136+P231</f>
        <v>0</v>
      </c>
    </row>
    <row r="12" spans="1:16" s="6" customFormat="1" ht="19.5" x14ac:dyDescent="0.25">
      <c r="A12" s="5"/>
      <c r="B12" s="13"/>
      <c r="C12" s="14"/>
      <c r="D12" s="15" t="s">
        <v>77</v>
      </c>
      <c r="E12" s="29">
        <f t="shared" si="0"/>
        <v>3573</v>
      </c>
      <c r="F12" s="17">
        <f t="shared" si="4"/>
        <v>3573</v>
      </c>
      <c r="G12" s="17">
        <f t="shared" si="4"/>
        <v>0</v>
      </c>
      <c r="H12" s="17">
        <f t="shared" si="4"/>
        <v>0</v>
      </c>
      <c r="I12" s="29">
        <f t="shared" si="1"/>
        <v>3558</v>
      </c>
      <c r="J12" s="17">
        <f>J16+J20+J137+J232</f>
        <v>3558</v>
      </c>
      <c r="K12" s="17">
        <f>K16+K20+K137+K232</f>
        <v>0</v>
      </c>
      <c r="L12" s="17">
        <f>L16+L20+L137+L232</f>
        <v>0</v>
      </c>
      <c r="M12" s="29">
        <f t="shared" si="2"/>
        <v>3558</v>
      </c>
      <c r="N12" s="17">
        <f>N16+N20+N137+N232</f>
        <v>3558</v>
      </c>
      <c r="O12" s="17">
        <f>O16+O20+O137+O232</f>
        <v>0</v>
      </c>
      <c r="P12" s="17">
        <f>P16+P20+P137+P232</f>
        <v>0</v>
      </c>
    </row>
    <row r="13" spans="1:16" ht="19.5" x14ac:dyDescent="0.25">
      <c r="B13" s="22" t="s">
        <v>14</v>
      </c>
      <c r="C13" s="23"/>
      <c r="D13" s="24" t="s">
        <v>15</v>
      </c>
      <c r="E13" s="29">
        <f t="shared" si="0"/>
        <v>720000</v>
      </c>
      <c r="F13" s="18">
        <v>720000</v>
      </c>
      <c r="G13" s="25">
        <v>0</v>
      </c>
      <c r="H13" s="25">
        <v>0</v>
      </c>
      <c r="I13" s="29">
        <f t="shared" si="1"/>
        <v>712100</v>
      </c>
      <c r="J13" s="25">
        <v>712100</v>
      </c>
      <c r="K13" s="25">
        <v>0</v>
      </c>
      <c r="L13" s="25">
        <v>0</v>
      </c>
      <c r="M13" s="29">
        <f t="shared" si="2"/>
        <v>752000</v>
      </c>
      <c r="N13" s="25">
        <v>752000</v>
      </c>
      <c r="O13" s="25">
        <v>0</v>
      </c>
      <c r="P13" s="25">
        <v>0</v>
      </c>
    </row>
    <row r="14" spans="1:16" ht="19.5" x14ac:dyDescent="0.25">
      <c r="B14" s="13"/>
      <c r="C14" s="14"/>
      <c r="D14" s="15" t="s">
        <v>75</v>
      </c>
      <c r="E14" s="29">
        <f t="shared" si="0"/>
        <v>315</v>
      </c>
      <c r="F14" s="18">
        <f t="shared" ref="F14" si="5">SUM(F15:F16)</f>
        <v>315</v>
      </c>
      <c r="G14" s="18">
        <f t="shared" ref="G14" si="6">SUM(G15:G16)</f>
        <v>0</v>
      </c>
      <c r="H14" s="18">
        <f t="shared" ref="H14" si="7">SUM(H15:H16)</f>
        <v>0</v>
      </c>
      <c r="I14" s="29">
        <f t="shared" si="1"/>
        <v>315</v>
      </c>
      <c r="J14" s="18">
        <f t="shared" ref="J14" si="8">SUM(J15:J16)</f>
        <v>315</v>
      </c>
      <c r="K14" s="18">
        <f t="shared" ref="K14" si="9">SUM(K15:K16)</f>
        <v>0</v>
      </c>
      <c r="L14" s="18">
        <f t="shared" ref="L14" si="10">SUM(L15:L16)</f>
        <v>0</v>
      </c>
      <c r="M14" s="29">
        <f t="shared" si="2"/>
        <v>315</v>
      </c>
      <c r="N14" s="18">
        <f t="shared" ref="N14" si="11">SUM(N15:N16)</f>
        <v>315</v>
      </c>
      <c r="O14" s="18">
        <f t="shared" ref="O14" si="12">SUM(O15:O16)</f>
        <v>0</v>
      </c>
      <c r="P14" s="18">
        <f t="shared" ref="P14" si="13">SUM(P15:P16)</f>
        <v>0</v>
      </c>
    </row>
    <row r="15" spans="1:16" ht="19.5" x14ac:dyDescent="0.25">
      <c r="B15" s="13"/>
      <c r="C15" s="14"/>
      <c r="D15" s="16" t="s">
        <v>319</v>
      </c>
      <c r="E15" s="29">
        <f t="shared" si="0"/>
        <v>0</v>
      </c>
      <c r="F15" s="18">
        <v>0</v>
      </c>
      <c r="G15" s="18">
        <v>0</v>
      </c>
      <c r="H15" s="18">
        <v>0</v>
      </c>
      <c r="I15" s="29">
        <f t="shared" si="1"/>
        <v>0</v>
      </c>
      <c r="J15" s="18">
        <v>0</v>
      </c>
      <c r="K15" s="18">
        <v>0</v>
      </c>
      <c r="L15" s="18">
        <v>0</v>
      </c>
      <c r="M15" s="29">
        <f t="shared" si="2"/>
        <v>0</v>
      </c>
      <c r="N15" s="18">
        <v>0</v>
      </c>
      <c r="O15" s="18">
        <v>0</v>
      </c>
      <c r="P15" s="18">
        <v>0</v>
      </c>
    </row>
    <row r="16" spans="1:16" ht="19.5" x14ac:dyDescent="0.25">
      <c r="B16" s="13"/>
      <c r="C16" s="14"/>
      <c r="D16" s="16" t="s">
        <v>79</v>
      </c>
      <c r="E16" s="29">
        <f t="shared" si="0"/>
        <v>315</v>
      </c>
      <c r="F16" s="18">
        <v>315</v>
      </c>
      <c r="G16" s="18">
        <v>0</v>
      </c>
      <c r="H16" s="18">
        <v>0</v>
      </c>
      <c r="I16" s="29">
        <f t="shared" si="1"/>
        <v>315</v>
      </c>
      <c r="J16" s="18">
        <v>315</v>
      </c>
      <c r="K16" s="18">
        <v>0</v>
      </c>
      <c r="L16" s="18">
        <v>0</v>
      </c>
      <c r="M16" s="29">
        <f t="shared" si="2"/>
        <v>315</v>
      </c>
      <c r="N16" s="18">
        <v>315</v>
      </c>
      <c r="O16" s="18">
        <v>0</v>
      </c>
      <c r="P16" s="18">
        <v>0</v>
      </c>
    </row>
    <row r="17" spans="1:16" ht="19.5" x14ac:dyDescent="0.25">
      <c r="B17" s="22" t="s">
        <v>16</v>
      </c>
      <c r="C17" s="23"/>
      <c r="D17" s="24" t="s">
        <v>10</v>
      </c>
      <c r="E17" s="29">
        <f t="shared" si="0"/>
        <v>123500</v>
      </c>
      <c r="F17" s="25">
        <f t="shared" ref="F17:P17" si="14">F21+F30+F39+F48+F55+F59+F64+F81+F94+F105+F115+F126</f>
        <v>123500</v>
      </c>
      <c r="G17" s="25">
        <f t="shared" si="14"/>
        <v>0</v>
      </c>
      <c r="H17" s="25">
        <f t="shared" si="14"/>
        <v>0</v>
      </c>
      <c r="I17" s="29">
        <f t="shared" si="1"/>
        <v>137100</v>
      </c>
      <c r="J17" s="25">
        <f t="shared" ref="J17" si="15">J21+J30+J39+J48+J55+J59+J64+J81+J94+J105+J115+J126</f>
        <v>137100</v>
      </c>
      <c r="K17" s="25">
        <f t="shared" si="14"/>
        <v>0</v>
      </c>
      <c r="L17" s="25">
        <f t="shared" si="14"/>
        <v>0</v>
      </c>
      <c r="M17" s="29">
        <f t="shared" si="2"/>
        <v>150960</v>
      </c>
      <c r="N17" s="25">
        <f t="shared" ref="N17" si="16">N21+N30+N39+N48+N55+N59+N64+N81+N94+N105+N115+N126</f>
        <v>150960</v>
      </c>
      <c r="O17" s="25">
        <f t="shared" si="14"/>
        <v>0</v>
      </c>
      <c r="P17" s="25">
        <f t="shared" si="14"/>
        <v>0</v>
      </c>
    </row>
    <row r="18" spans="1:16" ht="19.5" x14ac:dyDescent="0.25">
      <c r="B18" s="13"/>
      <c r="C18" s="14"/>
      <c r="D18" s="15" t="s">
        <v>75</v>
      </c>
      <c r="E18" s="29">
        <f t="shared" si="0"/>
        <v>78</v>
      </c>
      <c r="F18" s="18">
        <f t="shared" ref="F18:P18" si="17">F22+F31+F40+F49+F56+F60+F65+F82+F95+F106+F116+F127</f>
        <v>78</v>
      </c>
      <c r="G18" s="18">
        <f t="shared" si="17"/>
        <v>0</v>
      </c>
      <c r="H18" s="18">
        <f t="shared" si="17"/>
        <v>0</v>
      </c>
      <c r="I18" s="29">
        <f t="shared" si="1"/>
        <v>78</v>
      </c>
      <c r="J18" s="18">
        <f t="shared" ref="J18" si="18">SUM(J19:J20)</f>
        <v>78</v>
      </c>
      <c r="K18" s="18">
        <f t="shared" si="17"/>
        <v>0</v>
      </c>
      <c r="L18" s="18">
        <f t="shared" si="17"/>
        <v>0</v>
      </c>
      <c r="M18" s="29">
        <f t="shared" si="2"/>
        <v>78</v>
      </c>
      <c r="N18" s="18">
        <f t="shared" ref="N18" si="19">SUM(N19:N20)</f>
        <v>78</v>
      </c>
      <c r="O18" s="18">
        <f t="shared" si="17"/>
        <v>0</v>
      </c>
      <c r="P18" s="18">
        <f t="shared" si="17"/>
        <v>0</v>
      </c>
    </row>
    <row r="19" spans="1:16" ht="19.5" x14ac:dyDescent="0.25">
      <c r="B19" s="13"/>
      <c r="C19" s="14"/>
      <c r="D19" s="16" t="s">
        <v>319</v>
      </c>
      <c r="E19" s="29">
        <f t="shared" si="0"/>
        <v>0</v>
      </c>
      <c r="F19" s="18">
        <f t="shared" ref="F19:P19" si="20">F23+F32+F41+F50+F57+F61+F66+F83+F96+F107+F117+F128</f>
        <v>0</v>
      </c>
      <c r="G19" s="18">
        <f t="shared" si="20"/>
        <v>0</v>
      </c>
      <c r="H19" s="18">
        <f t="shared" si="20"/>
        <v>0</v>
      </c>
      <c r="I19" s="29">
        <f t="shared" si="1"/>
        <v>0</v>
      </c>
      <c r="J19" s="18">
        <v>0</v>
      </c>
      <c r="K19" s="18">
        <f t="shared" si="20"/>
        <v>0</v>
      </c>
      <c r="L19" s="18">
        <f t="shared" si="20"/>
        <v>0</v>
      </c>
      <c r="M19" s="29">
        <f t="shared" si="2"/>
        <v>0</v>
      </c>
      <c r="N19" s="18">
        <v>0</v>
      </c>
      <c r="O19" s="18">
        <f t="shared" si="20"/>
        <v>0</v>
      </c>
      <c r="P19" s="18">
        <f t="shared" si="20"/>
        <v>0</v>
      </c>
    </row>
    <row r="20" spans="1:16" ht="19.5" x14ac:dyDescent="0.25">
      <c r="B20" s="13"/>
      <c r="C20" s="14"/>
      <c r="D20" s="16" t="s">
        <v>79</v>
      </c>
      <c r="E20" s="29">
        <f t="shared" si="0"/>
        <v>78</v>
      </c>
      <c r="F20" s="18">
        <f t="shared" ref="F20:P20" si="21">F24+F33+F42+F51+F58+F62+F67+F84+F97+F108+F118+F129</f>
        <v>78</v>
      </c>
      <c r="G20" s="18">
        <f t="shared" si="21"/>
        <v>0</v>
      </c>
      <c r="H20" s="18">
        <f t="shared" si="21"/>
        <v>0</v>
      </c>
      <c r="I20" s="29">
        <f t="shared" si="1"/>
        <v>78</v>
      </c>
      <c r="J20" s="18">
        <f t="shared" ref="J20" si="22">J24+J33+J42+J51+J58+J62+J67+J84+J97+J108+J118+J129</f>
        <v>78</v>
      </c>
      <c r="K20" s="18">
        <f t="shared" si="21"/>
        <v>0</v>
      </c>
      <c r="L20" s="18">
        <f t="shared" si="21"/>
        <v>0</v>
      </c>
      <c r="M20" s="29">
        <f t="shared" si="2"/>
        <v>78</v>
      </c>
      <c r="N20" s="18">
        <f t="shared" ref="N20" si="23">N24+N33+N42+N51+N58+N62+N67+N84+N97+N108+N118+N129</f>
        <v>78</v>
      </c>
      <c r="O20" s="18">
        <f t="shared" si="21"/>
        <v>0</v>
      </c>
      <c r="P20" s="18">
        <f t="shared" si="21"/>
        <v>0</v>
      </c>
    </row>
    <row r="21" spans="1:16" ht="37.5" x14ac:dyDescent="0.25">
      <c r="B21" s="13" t="s">
        <v>17</v>
      </c>
      <c r="C21" s="14"/>
      <c r="D21" s="15" t="s">
        <v>18</v>
      </c>
      <c r="E21" s="29">
        <f t="shared" si="0"/>
        <v>2200</v>
      </c>
      <c r="F21" s="18">
        <f>SUM(F25:F29)</f>
        <v>2200</v>
      </c>
      <c r="G21" s="18">
        <f t="shared" ref="G21:H21" si="24">SUM(G25:G28)</f>
        <v>0</v>
      </c>
      <c r="H21" s="18">
        <f t="shared" si="24"/>
        <v>0</v>
      </c>
      <c r="I21" s="29">
        <f t="shared" si="1"/>
        <v>2200</v>
      </c>
      <c r="J21" s="18">
        <f>SUM(J25:J29)</f>
        <v>2200</v>
      </c>
      <c r="K21" s="18">
        <f t="shared" ref="K21:P21" si="25">SUM(K25:K29)</f>
        <v>0</v>
      </c>
      <c r="L21" s="18">
        <f t="shared" si="25"/>
        <v>0</v>
      </c>
      <c r="M21" s="29">
        <f t="shared" si="2"/>
        <v>2430</v>
      </c>
      <c r="N21" s="18">
        <f t="shared" ref="N21" si="26">SUM(N25:N29)</f>
        <v>2430</v>
      </c>
      <c r="O21" s="18">
        <f t="shared" si="25"/>
        <v>0</v>
      </c>
      <c r="P21" s="18">
        <f t="shared" si="25"/>
        <v>0</v>
      </c>
    </row>
    <row r="22" spans="1:16" ht="19.5" x14ac:dyDescent="0.25">
      <c r="B22" s="13"/>
      <c r="C22" s="14"/>
      <c r="D22" s="15" t="s">
        <v>75</v>
      </c>
      <c r="E22" s="29">
        <f t="shared" si="0"/>
        <v>0</v>
      </c>
      <c r="F22" s="18">
        <f t="shared" ref="F22" si="27">SUM(F23:F24)</f>
        <v>0</v>
      </c>
      <c r="G22" s="18">
        <f t="shared" ref="G22" si="28">SUM(G23:G24)</f>
        <v>0</v>
      </c>
      <c r="H22" s="18">
        <f t="shared" ref="H22" si="29">SUM(H23:H24)</f>
        <v>0</v>
      </c>
      <c r="I22" s="29">
        <f t="shared" si="1"/>
        <v>0</v>
      </c>
      <c r="J22" s="18">
        <f t="shared" ref="J22" si="30">SUM(J23:J24)</f>
        <v>0</v>
      </c>
      <c r="K22" s="18">
        <f t="shared" ref="K22" si="31">SUM(K23:K24)</f>
        <v>0</v>
      </c>
      <c r="L22" s="18">
        <f t="shared" ref="L22" si="32">SUM(L23:L24)</f>
        <v>0</v>
      </c>
      <c r="M22" s="29">
        <f t="shared" si="2"/>
        <v>0</v>
      </c>
      <c r="N22" s="18">
        <f t="shared" ref="N22" si="33">SUM(N23:N24)</f>
        <v>0</v>
      </c>
      <c r="O22" s="18">
        <f t="shared" ref="O22" si="34">SUM(O23:O24)</f>
        <v>0</v>
      </c>
      <c r="P22" s="18">
        <f t="shared" ref="P22" si="35">SUM(P23:P24)</f>
        <v>0</v>
      </c>
    </row>
    <row r="23" spans="1:16" ht="19.5" x14ac:dyDescent="0.25">
      <c r="A23" s="1"/>
      <c r="B23" s="13"/>
      <c r="C23" s="14"/>
      <c r="D23" s="16" t="s">
        <v>319</v>
      </c>
      <c r="E23" s="29">
        <f t="shared" si="0"/>
        <v>0</v>
      </c>
      <c r="F23" s="18">
        <v>0</v>
      </c>
      <c r="G23" s="18">
        <v>0</v>
      </c>
      <c r="H23" s="18">
        <v>0</v>
      </c>
      <c r="I23" s="29">
        <f t="shared" si="1"/>
        <v>0</v>
      </c>
      <c r="J23" s="18">
        <v>0</v>
      </c>
      <c r="K23" s="18">
        <v>0</v>
      </c>
      <c r="L23" s="18">
        <v>0</v>
      </c>
      <c r="M23" s="29">
        <f t="shared" si="2"/>
        <v>0</v>
      </c>
      <c r="N23" s="18">
        <v>0</v>
      </c>
      <c r="O23" s="18">
        <v>0</v>
      </c>
      <c r="P23" s="18">
        <v>0</v>
      </c>
    </row>
    <row r="24" spans="1:16" ht="19.5" x14ac:dyDescent="0.25">
      <c r="A24" s="1"/>
      <c r="B24" s="13"/>
      <c r="C24" s="14"/>
      <c r="D24" s="16" t="s">
        <v>79</v>
      </c>
      <c r="E24" s="29">
        <f t="shared" si="0"/>
        <v>0</v>
      </c>
      <c r="F24" s="18">
        <v>0</v>
      </c>
      <c r="G24" s="18">
        <v>0</v>
      </c>
      <c r="H24" s="18">
        <v>0</v>
      </c>
      <c r="I24" s="29">
        <f t="shared" si="1"/>
        <v>0</v>
      </c>
      <c r="J24" s="18">
        <v>0</v>
      </c>
      <c r="K24" s="18">
        <v>0</v>
      </c>
      <c r="L24" s="18">
        <v>0</v>
      </c>
      <c r="M24" s="29">
        <f t="shared" si="2"/>
        <v>0</v>
      </c>
      <c r="N24" s="18">
        <v>0</v>
      </c>
      <c r="O24" s="18">
        <v>0</v>
      </c>
      <c r="P24" s="18">
        <v>0</v>
      </c>
    </row>
    <row r="25" spans="1:16" ht="19.5" x14ac:dyDescent="0.25">
      <c r="A25" s="1"/>
      <c r="B25" s="20"/>
      <c r="C25" s="19" t="s">
        <v>85</v>
      </c>
      <c r="D25" s="16" t="s">
        <v>86</v>
      </c>
      <c r="E25" s="29">
        <f t="shared" si="0"/>
        <v>1400</v>
      </c>
      <c r="F25" s="18">
        <v>1400</v>
      </c>
      <c r="G25" s="18">
        <v>0</v>
      </c>
      <c r="H25" s="18">
        <v>0</v>
      </c>
      <c r="I25" s="29">
        <f t="shared" si="1"/>
        <v>1400</v>
      </c>
      <c r="J25" s="18">
        <v>1400</v>
      </c>
      <c r="K25" s="18">
        <v>0</v>
      </c>
      <c r="L25" s="18">
        <v>0</v>
      </c>
      <c r="M25" s="29">
        <f t="shared" si="2"/>
        <v>1500</v>
      </c>
      <c r="N25" s="18">
        <v>1500</v>
      </c>
      <c r="O25" s="18">
        <v>0</v>
      </c>
      <c r="P25" s="18">
        <v>0</v>
      </c>
    </row>
    <row r="26" spans="1:16" ht="19.5" x14ac:dyDescent="0.25">
      <c r="A26" s="1"/>
      <c r="B26" s="20"/>
      <c r="C26" s="19" t="s">
        <v>87</v>
      </c>
      <c r="D26" s="16" t="s">
        <v>296</v>
      </c>
      <c r="E26" s="29">
        <f t="shared" si="0"/>
        <v>40</v>
      </c>
      <c r="F26" s="18">
        <v>40</v>
      </c>
      <c r="G26" s="18">
        <v>0</v>
      </c>
      <c r="H26" s="18">
        <v>0</v>
      </c>
      <c r="I26" s="29">
        <f t="shared" si="1"/>
        <v>40</v>
      </c>
      <c r="J26" s="18">
        <v>40</v>
      </c>
      <c r="K26" s="18">
        <v>0</v>
      </c>
      <c r="L26" s="18">
        <v>0</v>
      </c>
      <c r="M26" s="29">
        <f t="shared" si="2"/>
        <v>50</v>
      </c>
      <c r="N26" s="18">
        <v>50</v>
      </c>
      <c r="O26" s="18">
        <v>0</v>
      </c>
      <c r="P26" s="18">
        <v>0</v>
      </c>
    </row>
    <row r="27" spans="1:16" ht="58.5" x14ac:dyDescent="0.25">
      <c r="A27" s="1"/>
      <c r="B27" s="20"/>
      <c r="C27" s="19" t="s">
        <v>88</v>
      </c>
      <c r="D27" s="16" t="s">
        <v>89</v>
      </c>
      <c r="E27" s="29">
        <f t="shared" si="0"/>
        <v>170</v>
      </c>
      <c r="F27" s="18">
        <v>170</v>
      </c>
      <c r="G27" s="18">
        <v>0</v>
      </c>
      <c r="H27" s="18">
        <v>0</v>
      </c>
      <c r="I27" s="29">
        <f t="shared" si="1"/>
        <v>170</v>
      </c>
      <c r="J27" s="18">
        <v>170</v>
      </c>
      <c r="K27" s="18">
        <v>0</v>
      </c>
      <c r="L27" s="18">
        <v>0</v>
      </c>
      <c r="M27" s="29">
        <f t="shared" si="2"/>
        <v>180</v>
      </c>
      <c r="N27" s="18">
        <v>180</v>
      </c>
      <c r="O27" s="18">
        <v>0</v>
      </c>
      <c r="P27" s="18">
        <v>0</v>
      </c>
    </row>
    <row r="28" spans="1:16" ht="19.5" x14ac:dyDescent="0.25">
      <c r="A28" s="1"/>
      <c r="B28" s="20"/>
      <c r="C28" s="19" t="s">
        <v>90</v>
      </c>
      <c r="D28" s="16" t="s">
        <v>91</v>
      </c>
      <c r="E28" s="29">
        <f t="shared" si="0"/>
        <v>500</v>
      </c>
      <c r="F28" s="18">
        <v>500</v>
      </c>
      <c r="G28" s="18">
        <v>0</v>
      </c>
      <c r="H28" s="18">
        <v>0</v>
      </c>
      <c r="I28" s="29">
        <f t="shared" si="1"/>
        <v>500</v>
      </c>
      <c r="J28" s="18">
        <v>500</v>
      </c>
      <c r="K28" s="18">
        <v>0</v>
      </c>
      <c r="L28" s="18">
        <v>0</v>
      </c>
      <c r="M28" s="29">
        <f t="shared" si="2"/>
        <v>600</v>
      </c>
      <c r="N28" s="18">
        <v>600</v>
      </c>
      <c r="O28" s="18">
        <v>0</v>
      </c>
      <c r="P28" s="18">
        <v>0</v>
      </c>
    </row>
    <row r="29" spans="1:16" ht="19.5" x14ac:dyDescent="0.25">
      <c r="A29" s="1"/>
      <c r="B29" s="20"/>
      <c r="C29" s="19" t="s">
        <v>297</v>
      </c>
      <c r="D29" s="16" t="s">
        <v>92</v>
      </c>
      <c r="E29" s="29">
        <f t="shared" si="0"/>
        <v>90</v>
      </c>
      <c r="F29" s="18">
        <v>90</v>
      </c>
      <c r="G29" s="18"/>
      <c r="H29" s="18"/>
      <c r="I29" s="29">
        <f t="shared" si="1"/>
        <v>90</v>
      </c>
      <c r="J29" s="18">
        <v>90</v>
      </c>
      <c r="K29" s="18"/>
      <c r="L29" s="18"/>
      <c r="M29" s="29">
        <f t="shared" si="2"/>
        <v>100</v>
      </c>
      <c r="N29" s="18">
        <v>100</v>
      </c>
      <c r="O29" s="18"/>
      <c r="P29" s="18"/>
    </row>
    <row r="30" spans="1:16" ht="37.5" x14ac:dyDescent="0.25">
      <c r="A30" s="1"/>
      <c r="B30" s="13" t="s">
        <v>20</v>
      </c>
      <c r="C30" s="14"/>
      <c r="D30" s="15" t="s">
        <v>19</v>
      </c>
      <c r="E30" s="29">
        <f t="shared" si="0"/>
        <v>23670</v>
      </c>
      <c r="F30" s="18">
        <f t="shared" ref="F30:P30" si="36">SUM(F34:F38)</f>
        <v>23670</v>
      </c>
      <c r="G30" s="18">
        <f t="shared" si="36"/>
        <v>0</v>
      </c>
      <c r="H30" s="18">
        <f t="shared" si="36"/>
        <v>0</v>
      </c>
      <c r="I30" s="29">
        <f t="shared" si="1"/>
        <v>24750</v>
      </c>
      <c r="J30" s="18">
        <f t="shared" ref="J30" si="37">SUM(J34:J38)</f>
        <v>24750</v>
      </c>
      <c r="K30" s="18">
        <f t="shared" si="36"/>
        <v>0</v>
      </c>
      <c r="L30" s="18">
        <f t="shared" si="36"/>
        <v>0</v>
      </c>
      <c r="M30" s="29">
        <f t="shared" si="2"/>
        <v>27640</v>
      </c>
      <c r="N30" s="18">
        <f t="shared" ref="N30" si="38">SUM(N34:N38)</f>
        <v>27640</v>
      </c>
      <c r="O30" s="18">
        <f t="shared" si="36"/>
        <v>0</v>
      </c>
      <c r="P30" s="18">
        <f t="shared" si="36"/>
        <v>0</v>
      </c>
    </row>
    <row r="31" spans="1:16" ht="19.5" x14ac:dyDescent="0.25">
      <c r="A31" s="1"/>
      <c r="B31" s="13"/>
      <c r="C31" s="14"/>
      <c r="D31" s="15" t="s">
        <v>75</v>
      </c>
      <c r="E31" s="29">
        <f t="shared" si="0"/>
        <v>0</v>
      </c>
      <c r="F31" s="18">
        <f t="shared" ref="F31" si="39">SUM(F32:F33)</f>
        <v>0</v>
      </c>
      <c r="G31" s="18">
        <f t="shared" ref="G31" si="40">SUM(G32:G33)</f>
        <v>0</v>
      </c>
      <c r="H31" s="18">
        <f t="shared" ref="H31" si="41">SUM(H32:H33)</f>
        <v>0</v>
      </c>
      <c r="I31" s="29">
        <f t="shared" si="1"/>
        <v>0</v>
      </c>
      <c r="J31" s="18">
        <f t="shared" ref="J31" si="42">SUM(J32:J33)</f>
        <v>0</v>
      </c>
      <c r="K31" s="18">
        <f t="shared" ref="K31" si="43">SUM(K32:K33)</f>
        <v>0</v>
      </c>
      <c r="L31" s="18">
        <f t="shared" ref="L31" si="44">SUM(L32:L33)</f>
        <v>0</v>
      </c>
      <c r="M31" s="29">
        <f t="shared" si="2"/>
        <v>0</v>
      </c>
      <c r="N31" s="18">
        <f t="shared" ref="N31" si="45">SUM(N32:N33)</f>
        <v>0</v>
      </c>
      <c r="O31" s="18">
        <f t="shared" ref="O31" si="46">SUM(O32:O33)</f>
        <v>0</v>
      </c>
      <c r="P31" s="18">
        <f t="shared" ref="P31" si="47">SUM(P32:P33)</f>
        <v>0</v>
      </c>
    </row>
    <row r="32" spans="1:16" ht="19.5" x14ac:dyDescent="0.25">
      <c r="A32" s="1"/>
      <c r="B32" s="13"/>
      <c r="C32" s="14"/>
      <c r="D32" s="16" t="s">
        <v>319</v>
      </c>
      <c r="E32" s="29">
        <f t="shared" si="0"/>
        <v>0</v>
      </c>
      <c r="F32" s="18">
        <v>0</v>
      </c>
      <c r="G32" s="18">
        <v>0</v>
      </c>
      <c r="H32" s="18">
        <v>0</v>
      </c>
      <c r="I32" s="29">
        <f t="shared" si="1"/>
        <v>0</v>
      </c>
      <c r="J32" s="18">
        <v>0</v>
      </c>
      <c r="K32" s="18">
        <v>0</v>
      </c>
      <c r="L32" s="18">
        <v>0</v>
      </c>
      <c r="M32" s="29">
        <f t="shared" si="2"/>
        <v>0</v>
      </c>
      <c r="N32" s="18">
        <v>0</v>
      </c>
      <c r="O32" s="18">
        <v>0</v>
      </c>
      <c r="P32" s="18">
        <v>0</v>
      </c>
    </row>
    <row r="33" spans="1:16" ht="19.5" x14ac:dyDescent="0.25">
      <c r="A33" s="1"/>
      <c r="B33" s="13"/>
      <c r="C33" s="14"/>
      <c r="D33" s="16" t="s">
        <v>79</v>
      </c>
      <c r="E33" s="29">
        <f t="shared" si="0"/>
        <v>0</v>
      </c>
      <c r="F33" s="18">
        <v>0</v>
      </c>
      <c r="G33" s="18">
        <v>0</v>
      </c>
      <c r="H33" s="18">
        <v>0</v>
      </c>
      <c r="I33" s="29">
        <f t="shared" si="1"/>
        <v>0</v>
      </c>
      <c r="J33" s="18">
        <v>0</v>
      </c>
      <c r="K33" s="18">
        <v>0</v>
      </c>
      <c r="L33" s="18">
        <v>0</v>
      </c>
      <c r="M33" s="29">
        <f t="shared" si="2"/>
        <v>0</v>
      </c>
      <c r="N33" s="18">
        <v>0</v>
      </c>
      <c r="O33" s="18">
        <v>0</v>
      </c>
      <c r="P33" s="18">
        <v>0</v>
      </c>
    </row>
    <row r="34" spans="1:16" ht="19.5" x14ac:dyDescent="0.25">
      <c r="A34" s="1"/>
      <c r="B34" s="20"/>
      <c r="C34" s="19" t="s">
        <v>93</v>
      </c>
      <c r="D34" s="16" t="s">
        <v>94</v>
      </c>
      <c r="E34" s="29">
        <f t="shared" si="0"/>
        <v>16335</v>
      </c>
      <c r="F34" s="18">
        <v>16335</v>
      </c>
      <c r="G34" s="18">
        <v>0</v>
      </c>
      <c r="H34" s="18">
        <v>0</v>
      </c>
      <c r="I34" s="29">
        <f t="shared" si="1"/>
        <v>17070</v>
      </c>
      <c r="J34" s="18">
        <v>17070</v>
      </c>
      <c r="K34" s="18">
        <v>0</v>
      </c>
      <c r="L34" s="18">
        <v>0</v>
      </c>
      <c r="M34" s="29">
        <f t="shared" si="2"/>
        <v>19000</v>
      </c>
      <c r="N34" s="18">
        <v>19000</v>
      </c>
      <c r="O34" s="18">
        <v>0</v>
      </c>
      <c r="P34" s="18">
        <v>0</v>
      </c>
    </row>
    <row r="35" spans="1:16" ht="19.5" x14ac:dyDescent="0.25">
      <c r="A35" s="1"/>
      <c r="B35" s="20"/>
      <c r="C35" s="19" t="s">
        <v>95</v>
      </c>
      <c r="D35" s="16" t="s">
        <v>96</v>
      </c>
      <c r="E35" s="29">
        <f t="shared" si="0"/>
        <v>110</v>
      </c>
      <c r="F35" s="18">
        <v>110</v>
      </c>
      <c r="G35" s="18">
        <v>0</v>
      </c>
      <c r="H35" s="18">
        <v>0</v>
      </c>
      <c r="I35" s="29">
        <f t="shared" si="1"/>
        <v>110</v>
      </c>
      <c r="J35" s="18">
        <v>110</v>
      </c>
      <c r="K35" s="18">
        <v>0</v>
      </c>
      <c r="L35" s="18">
        <v>0</v>
      </c>
      <c r="M35" s="29">
        <f t="shared" si="2"/>
        <v>200</v>
      </c>
      <c r="N35" s="18">
        <v>200</v>
      </c>
      <c r="O35" s="18">
        <v>0</v>
      </c>
      <c r="P35" s="18">
        <v>0</v>
      </c>
    </row>
    <row r="36" spans="1:16" ht="39" x14ac:dyDescent="0.25">
      <c r="A36" s="1"/>
      <c r="B36" s="20"/>
      <c r="C36" s="19" t="s">
        <v>97</v>
      </c>
      <c r="D36" s="16" t="s">
        <v>98</v>
      </c>
      <c r="E36" s="29">
        <f t="shared" si="0"/>
        <v>6880</v>
      </c>
      <c r="F36" s="18">
        <v>6880</v>
      </c>
      <c r="G36" s="18">
        <v>0</v>
      </c>
      <c r="H36" s="18">
        <v>0</v>
      </c>
      <c r="I36" s="29">
        <f t="shared" si="1"/>
        <v>7225</v>
      </c>
      <c r="J36" s="18">
        <v>7225</v>
      </c>
      <c r="K36" s="18">
        <v>0</v>
      </c>
      <c r="L36" s="18">
        <v>0</v>
      </c>
      <c r="M36" s="29">
        <f t="shared" si="2"/>
        <v>8000</v>
      </c>
      <c r="N36" s="18">
        <v>8000</v>
      </c>
      <c r="O36" s="18">
        <v>0</v>
      </c>
      <c r="P36" s="18">
        <v>0</v>
      </c>
    </row>
    <row r="37" spans="1:16" ht="19.5" x14ac:dyDescent="0.25">
      <c r="A37" s="1"/>
      <c r="B37" s="20"/>
      <c r="C37" s="19" t="s">
        <v>99</v>
      </c>
      <c r="D37" s="16" t="s">
        <v>100</v>
      </c>
      <c r="E37" s="29">
        <f t="shared" si="0"/>
        <v>25</v>
      </c>
      <c r="F37" s="18">
        <v>25</v>
      </c>
      <c r="G37" s="18">
        <v>0</v>
      </c>
      <c r="H37" s="18">
        <v>0</v>
      </c>
      <c r="I37" s="29">
        <f t="shared" si="1"/>
        <v>25</v>
      </c>
      <c r="J37" s="18">
        <v>25</v>
      </c>
      <c r="K37" s="18">
        <v>0</v>
      </c>
      <c r="L37" s="18">
        <v>0</v>
      </c>
      <c r="M37" s="29">
        <f t="shared" si="2"/>
        <v>40</v>
      </c>
      <c r="N37" s="18">
        <v>40</v>
      </c>
      <c r="O37" s="18">
        <v>0</v>
      </c>
      <c r="P37" s="18">
        <v>0</v>
      </c>
    </row>
    <row r="38" spans="1:16" ht="19.5" x14ac:dyDescent="0.25">
      <c r="A38" s="1"/>
      <c r="B38" s="20"/>
      <c r="C38" s="19" t="s">
        <v>101</v>
      </c>
      <c r="D38" s="16" t="s">
        <v>102</v>
      </c>
      <c r="E38" s="29">
        <f t="shared" si="0"/>
        <v>320</v>
      </c>
      <c r="F38" s="18">
        <v>320</v>
      </c>
      <c r="G38" s="18">
        <v>0</v>
      </c>
      <c r="H38" s="18">
        <v>0</v>
      </c>
      <c r="I38" s="29">
        <f t="shared" si="1"/>
        <v>320</v>
      </c>
      <c r="J38" s="18">
        <v>320</v>
      </c>
      <c r="K38" s="18">
        <v>0</v>
      </c>
      <c r="L38" s="18">
        <v>0</v>
      </c>
      <c r="M38" s="29">
        <f t="shared" si="2"/>
        <v>400</v>
      </c>
      <c r="N38" s="18">
        <v>400</v>
      </c>
      <c r="O38" s="18">
        <v>0</v>
      </c>
      <c r="P38" s="18">
        <v>0</v>
      </c>
    </row>
    <row r="39" spans="1:16" ht="37.5" x14ac:dyDescent="0.25">
      <c r="A39" s="1"/>
      <c r="B39" s="13" t="s">
        <v>22</v>
      </c>
      <c r="C39" s="14"/>
      <c r="D39" s="15" t="s">
        <v>21</v>
      </c>
      <c r="E39" s="29">
        <f t="shared" si="0"/>
        <v>2000</v>
      </c>
      <c r="F39" s="18">
        <f t="shared" ref="F39:P39" si="48">SUM(F43:F47)</f>
        <v>2000</v>
      </c>
      <c r="G39" s="18">
        <f t="shared" si="48"/>
        <v>0</v>
      </c>
      <c r="H39" s="18">
        <f t="shared" si="48"/>
        <v>0</v>
      </c>
      <c r="I39" s="29">
        <f t="shared" si="1"/>
        <v>2020</v>
      </c>
      <c r="J39" s="18">
        <f t="shared" ref="J39" si="49">SUM(J43:J47)</f>
        <v>2020</v>
      </c>
      <c r="K39" s="18">
        <f t="shared" si="48"/>
        <v>0</v>
      </c>
      <c r="L39" s="18">
        <f t="shared" si="48"/>
        <v>0</v>
      </c>
      <c r="M39" s="29">
        <f t="shared" si="2"/>
        <v>2020</v>
      </c>
      <c r="N39" s="18">
        <f t="shared" ref="N39" si="50">SUM(N43:N47)</f>
        <v>2020</v>
      </c>
      <c r="O39" s="18">
        <f t="shared" si="48"/>
        <v>0</v>
      </c>
      <c r="P39" s="18">
        <f t="shared" si="48"/>
        <v>0</v>
      </c>
    </row>
    <row r="40" spans="1:16" ht="19.5" x14ac:dyDescent="0.25">
      <c r="A40" s="1"/>
      <c r="B40" s="13"/>
      <c r="C40" s="14"/>
      <c r="D40" s="15" t="s">
        <v>75</v>
      </c>
      <c r="E40" s="29">
        <f t="shared" si="0"/>
        <v>0</v>
      </c>
      <c r="F40" s="18">
        <f t="shared" ref="F40" si="51">SUM(F41:F42)</f>
        <v>0</v>
      </c>
      <c r="G40" s="18">
        <f t="shared" ref="G40" si="52">SUM(G41:G42)</f>
        <v>0</v>
      </c>
      <c r="H40" s="18">
        <f t="shared" ref="H40" si="53">SUM(H41:H42)</f>
        <v>0</v>
      </c>
      <c r="I40" s="29">
        <f t="shared" si="1"/>
        <v>0</v>
      </c>
      <c r="J40" s="18">
        <f t="shared" ref="J40" si="54">SUM(J41:J42)</f>
        <v>0</v>
      </c>
      <c r="K40" s="18">
        <f t="shared" ref="K40" si="55">SUM(K41:K42)</f>
        <v>0</v>
      </c>
      <c r="L40" s="18">
        <f t="shared" ref="L40" si="56">SUM(L41:L42)</f>
        <v>0</v>
      </c>
      <c r="M40" s="29">
        <f t="shared" si="2"/>
        <v>0</v>
      </c>
      <c r="N40" s="18">
        <f t="shared" ref="N40" si="57">SUM(N41:N42)</f>
        <v>0</v>
      </c>
      <c r="O40" s="18">
        <f t="shared" ref="O40" si="58">SUM(O41:O42)</f>
        <v>0</v>
      </c>
      <c r="P40" s="18">
        <f t="shared" ref="P40" si="59">SUM(P41:P42)</f>
        <v>0</v>
      </c>
    </row>
    <row r="41" spans="1:16" ht="19.5" x14ac:dyDescent="0.25">
      <c r="A41" s="1"/>
      <c r="B41" s="13"/>
      <c r="C41" s="14"/>
      <c r="D41" s="16" t="s">
        <v>319</v>
      </c>
      <c r="E41" s="29">
        <f t="shared" si="0"/>
        <v>0</v>
      </c>
      <c r="F41" s="18">
        <v>0</v>
      </c>
      <c r="G41" s="18">
        <v>0</v>
      </c>
      <c r="H41" s="18">
        <v>0</v>
      </c>
      <c r="I41" s="29">
        <f t="shared" si="1"/>
        <v>0</v>
      </c>
      <c r="J41" s="18">
        <v>0</v>
      </c>
      <c r="K41" s="18">
        <v>0</v>
      </c>
      <c r="L41" s="18">
        <v>0</v>
      </c>
      <c r="M41" s="29">
        <f t="shared" si="2"/>
        <v>0</v>
      </c>
      <c r="N41" s="18">
        <v>0</v>
      </c>
      <c r="O41" s="18">
        <v>0</v>
      </c>
      <c r="P41" s="18">
        <v>0</v>
      </c>
    </row>
    <row r="42" spans="1:16" ht="19.5" x14ac:dyDescent="0.25">
      <c r="A42" s="1"/>
      <c r="B42" s="13"/>
      <c r="C42" s="14"/>
      <c r="D42" s="16" t="s">
        <v>79</v>
      </c>
      <c r="E42" s="29">
        <f t="shared" si="0"/>
        <v>0</v>
      </c>
      <c r="F42" s="18">
        <v>0</v>
      </c>
      <c r="G42" s="18">
        <v>0</v>
      </c>
      <c r="H42" s="18">
        <v>0</v>
      </c>
      <c r="I42" s="29">
        <f t="shared" si="1"/>
        <v>0</v>
      </c>
      <c r="J42" s="18">
        <v>0</v>
      </c>
      <c r="K42" s="18">
        <v>0</v>
      </c>
      <c r="L42" s="18">
        <v>0</v>
      </c>
      <c r="M42" s="29">
        <f t="shared" si="2"/>
        <v>0</v>
      </c>
      <c r="N42" s="18">
        <v>0</v>
      </c>
      <c r="O42" s="18">
        <v>0</v>
      </c>
      <c r="P42" s="18">
        <v>0</v>
      </c>
    </row>
    <row r="43" spans="1:16" ht="78" x14ac:dyDescent="0.25">
      <c r="A43" s="1"/>
      <c r="B43" s="20"/>
      <c r="C43" s="19" t="s">
        <v>103</v>
      </c>
      <c r="D43" s="16" t="s">
        <v>104</v>
      </c>
      <c r="E43" s="29">
        <f t="shared" si="0"/>
        <v>530</v>
      </c>
      <c r="F43" s="18">
        <v>530</v>
      </c>
      <c r="G43" s="18">
        <v>0</v>
      </c>
      <c r="H43" s="18">
        <v>0</v>
      </c>
      <c r="I43" s="29">
        <f t="shared" si="1"/>
        <v>550</v>
      </c>
      <c r="J43" s="18">
        <v>550</v>
      </c>
      <c r="K43" s="18">
        <v>0</v>
      </c>
      <c r="L43" s="18">
        <v>0</v>
      </c>
      <c r="M43" s="29">
        <f t="shared" si="2"/>
        <v>550</v>
      </c>
      <c r="N43" s="18">
        <v>550</v>
      </c>
      <c r="O43" s="18">
        <v>0</v>
      </c>
      <c r="P43" s="18">
        <v>0</v>
      </c>
    </row>
    <row r="44" spans="1:16" ht="39" x14ac:dyDescent="0.25">
      <c r="A44" s="1"/>
      <c r="B44" s="20"/>
      <c r="C44" s="19" t="s">
        <v>105</v>
      </c>
      <c r="D44" s="16" t="s">
        <v>106</v>
      </c>
      <c r="E44" s="29">
        <f t="shared" si="0"/>
        <v>800</v>
      </c>
      <c r="F44" s="18">
        <v>800</v>
      </c>
      <c r="G44" s="18">
        <v>0</v>
      </c>
      <c r="H44" s="18">
        <v>0</v>
      </c>
      <c r="I44" s="29">
        <f t="shared" si="1"/>
        <v>800</v>
      </c>
      <c r="J44" s="18">
        <v>800</v>
      </c>
      <c r="K44" s="18">
        <v>0</v>
      </c>
      <c r="L44" s="18">
        <v>0</v>
      </c>
      <c r="M44" s="29">
        <f t="shared" si="2"/>
        <v>800</v>
      </c>
      <c r="N44" s="18">
        <v>800</v>
      </c>
      <c r="O44" s="18">
        <v>0</v>
      </c>
      <c r="P44" s="18">
        <v>0</v>
      </c>
    </row>
    <row r="45" spans="1:16" ht="19.5" x14ac:dyDescent="0.25">
      <c r="A45" s="1"/>
      <c r="B45" s="20"/>
      <c r="C45" s="19" t="s">
        <v>107</v>
      </c>
      <c r="D45" s="16" t="s">
        <v>108</v>
      </c>
      <c r="E45" s="29">
        <f t="shared" si="0"/>
        <v>20</v>
      </c>
      <c r="F45" s="18">
        <v>20</v>
      </c>
      <c r="G45" s="18">
        <v>0</v>
      </c>
      <c r="H45" s="18">
        <v>0</v>
      </c>
      <c r="I45" s="29">
        <f t="shared" si="1"/>
        <v>20</v>
      </c>
      <c r="J45" s="18">
        <v>20</v>
      </c>
      <c r="K45" s="18">
        <v>0</v>
      </c>
      <c r="L45" s="18">
        <v>0</v>
      </c>
      <c r="M45" s="29">
        <f t="shared" si="2"/>
        <v>20</v>
      </c>
      <c r="N45" s="18">
        <v>20</v>
      </c>
      <c r="O45" s="18">
        <v>0</v>
      </c>
      <c r="P45" s="18">
        <v>0</v>
      </c>
    </row>
    <row r="46" spans="1:16" ht="19.5" x14ac:dyDescent="0.25">
      <c r="A46" s="1"/>
      <c r="B46" s="20"/>
      <c r="C46" s="19" t="s">
        <v>109</v>
      </c>
      <c r="D46" s="16" t="s">
        <v>110</v>
      </c>
      <c r="E46" s="29">
        <f t="shared" si="0"/>
        <v>50</v>
      </c>
      <c r="F46" s="18">
        <v>50</v>
      </c>
      <c r="G46" s="18">
        <v>0</v>
      </c>
      <c r="H46" s="18">
        <v>0</v>
      </c>
      <c r="I46" s="29">
        <f t="shared" si="1"/>
        <v>50</v>
      </c>
      <c r="J46" s="18">
        <v>50</v>
      </c>
      <c r="K46" s="18">
        <v>0</v>
      </c>
      <c r="L46" s="18">
        <v>0</v>
      </c>
      <c r="M46" s="29">
        <f t="shared" si="2"/>
        <v>50</v>
      </c>
      <c r="N46" s="18">
        <v>50</v>
      </c>
      <c r="O46" s="18">
        <v>0</v>
      </c>
      <c r="P46" s="18">
        <v>0</v>
      </c>
    </row>
    <row r="47" spans="1:16" ht="58.5" x14ac:dyDescent="0.25">
      <c r="A47" s="1"/>
      <c r="B47" s="20"/>
      <c r="C47" s="19" t="s">
        <v>111</v>
      </c>
      <c r="D47" s="16" t="s">
        <v>112</v>
      </c>
      <c r="E47" s="29">
        <f t="shared" si="0"/>
        <v>600</v>
      </c>
      <c r="F47" s="18">
        <v>600</v>
      </c>
      <c r="G47" s="18">
        <v>0</v>
      </c>
      <c r="H47" s="18">
        <v>0</v>
      </c>
      <c r="I47" s="29">
        <f t="shared" si="1"/>
        <v>600</v>
      </c>
      <c r="J47" s="18">
        <v>600</v>
      </c>
      <c r="K47" s="18">
        <v>0</v>
      </c>
      <c r="L47" s="18">
        <v>0</v>
      </c>
      <c r="M47" s="29">
        <f t="shared" si="2"/>
        <v>600</v>
      </c>
      <c r="N47" s="18">
        <v>600</v>
      </c>
      <c r="O47" s="18">
        <v>0</v>
      </c>
      <c r="P47" s="18">
        <v>0</v>
      </c>
    </row>
    <row r="48" spans="1:16" ht="37.5" x14ac:dyDescent="0.25">
      <c r="A48" s="1"/>
      <c r="B48" s="13" t="s">
        <v>24</v>
      </c>
      <c r="C48" s="14"/>
      <c r="D48" s="15" t="s">
        <v>23</v>
      </c>
      <c r="E48" s="29">
        <f t="shared" ref="E48:E111" si="60">SUM(F48:H48)</f>
        <v>1900</v>
      </c>
      <c r="F48" s="18">
        <f t="shared" ref="F48:P48" si="61">SUM(F52:F54)</f>
        <v>1900</v>
      </c>
      <c r="G48" s="18">
        <f t="shared" si="61"/>
        <v>0</v>
      </c>
      <c r="H48" s="18">
        <f t="shared" si="61"/>
        <v>0</v>
      </c>
      <c r="I48" s="29">
        <f t="shared" ref="I48:I111" si="62">SUM(J48:L48)</f>
        <v>2000</v>
      </c>
      <c r="J48" s="18">
        <f t="shared" ref="J48" si="63">SUM(J52:J54)</f>
        <v>2000</v>
      </c>
      <c r="K48" s="18">
        <f t="shared" si="61"/>
        <v>0</v>
      </c>
      <c r="L48" s="18">
        <f t="shared" si="61"/>
        <v>0</v>
      </c>
      <c r="M48" s="29">
        <f t="shared" ref="M48:M111" si="64">SUM(N48:P48)</f>
        <v>4200</v>
      </c>
      <c r="N48" s="18">
        <f t="shared" ref="N48" si="65">SUM(N52:N54)</f>
        <v>4200</v>
      </c>
      <c r="O48" s="18">
        <f t="shared" si="61"/>
        <v>0</v>
      </c>
      <c r="P48" s="18">
        <f t="shared" si="61"/>
        <v>0</v>
      </c>
    </row>
    <row r="49" spans="1:16" ht="19.5" x14ac:dyDescent="0.25">
      <c r="A49" s="1"/>
      <c r="B49" s="13"/>
      <c r="C49" s="14"/>
      <c r="D49" s="15" t="s">
        <v>75</v>
      </c>
      <c r="E49" s="29">
        <f t="shared" si="60"/>
        <v>0</v>
      </c>
      <c r="F49" s="18">
        <f t="shared" ref="F49" si="66">SUM(F50:F51)</f>
        <v>0</v>
      </c>
      <c r="G49" s="18">
        <f t="shared" ref="G49" si="67">SUM(G50:G51)</f>
        <v>0</v>
      </c>
      <c r="H49" s="18">
        <f t="shared" ref="H49" si="68">SUM(H50:H51)</f>
        <v>0</v>
      </c>
      <c r="I49" s="29">
        <f t="shared" si="62"/>
        <v>0</v>
      </c>
      <c r="J49" s="18">
        <f t="shared" ref="J49" si="69">SUM(J50:J51)</f>
        <v>0</v>
      </c>
      <c r="K49" s="18">
        <f t="shared" ref="K49" si="70">SUM(K50:K51)</f>
        <v>0</v>
      </c>
      <c r="L49" s="18">
        <f t="shared" ref="L49" si="71">SUM(L50:L51)</f>
        <v>0</v>
      </c>
      <c r="M49" s="29">
        <f t="shared" si="64"/>
        <v>0</v>
      </c>
      <c r="N49" s="18">
        <f t="shared" ref="N49" si="72">SUM(N50:N51)</f>
        <v>0</v>
      </c>
      <c r="O49" s="18">
        <f t="shared" ref="O49" si="73">SUM(O50:O51)</f>
        <v>0</v>
      </c>
      <c r="P49" s="18">
        <f t="shared" ref="P49" si="74">SUM(P50:P51)</f>
        <v>0</v>
      </c>
    </row>
    <row r="50" spans="1:16" ht="19.5" x14ac:dyDescent="0.25">
      <c r="A50" s="1"/>
      <c r="B50" s="13"/>
      <c r="C50" s="14"/>
      <c r="D50" s="16" t="s">
        <v>319</v>
      </c>
      <c r="E50" s="29">
        <f t="shared" si="60"/>
        <v>0</v>
      </c>
      <c r="F50" s="18">
        <v>0</v>
      </c>
      <c r="G50" s="18">
        <v>0</v>
      </c>
      <c r="H50" s="18">
        <v>0</v>
      </c>
      <c r="I50" s="29">
        <f t="shared" si="62"/>
        <v>0</v>
      </c>
      <c r="J50" s="18">
        <v>0</v>
      </c>
      <c r="K50" s="18">
        <v>0</v>
      </c>
      <c r="L50" s="18">
        <v>0</v>
      </c>
      <c r="M50" s="29">
        <f t="shared" si="64"/>
        <v>0</v>
      </c>
      <c r="N50" s="18">
        <v>0</v>
      </c>
      <c r="O50" s="18">
        <v>0</v>
      </c>
      <c r="P50" s="18">
        <v>0</v>
      </c>
    </row>
    <row r="51" spans="1:16" ht="19.5" x14ac:dyDescent="0.25">
      <c r="A51" s="1"/>
      <c r="B51" s="13"/>
      <c r="C51" s="14"/>
      <c r="D51" s="16" t="s">
        <v>79</v>
      </c>
      <c r="E51" s="29">
        <f t="shared" si="60"/>
        <v>0</v>
      </c>
      <c r="F51" s="18">
        <v>0</v>
      </c>
      <c r="G51" s="18">
        <v>0</v>
      </c>
      <c r="H51" s="18">
        <v>0</v>
      </c>
      <c r="I51" s="29">
        <f t="shared" si="62"/>
        <v>0</v>
      </c>
      <c r="J51" s="18">
        <v>0</v>
      </c>
      <c r="K51" s="18">
        <v>0</v>
      </c>
      <c r="L51" s="18">
        <v>0</v>
      </c>
      <c r="M51" s="29">
        <f t="shared" si="64"/>
        <v>0</v>
      </c>
      <c r="N51" s="18">
        <v>0</v>
      </c>
      <c r="O51" s="18">
        <v>0</v>
      </c>
      <c r="P51" s="18">
        <v>0</v>
      </c>
    </row>
    <row r="52" spans="1:16" ht="39" x14ac:dyDescent="0.25">
      <c r="A52" s="1"/>
      <c r="B52" s="20"/>
      <c r="C52" s="19" t="s">
        <v>113</v>
      </c>
      <c r="D52" s="16" t="s">
        <v>114</v>
      </c>
      <c r="E52" s="29">
        <f t="shared" si="60"/>
        <v>1645</v>
      </c>
      <c r="F52" s="18">
        <v>1645</v>
      </c>
      <c r="G52" s="18">
        <v>0</v>
      </c>
      <c r="H52" s="18">
        <v>0</v>
      </c>
      <c r="I52" s="29">
        <f t="shared" si="62"/>
        <v>1745</v>
      </c>
      <c r="J52" s="18">
        <v>1745</v>
      </c>
      <c r="K52" s="18">
        <v>0</v>
      </c>
      <c r="L52" s="18">
        <v>0</v>
      </c>
      <c r="M52" s="29">
        <f t="shared" si="64"/>
        <v>3500</v>
      </c>
      <c r="N52" s="18">
        <v>3500</v>
      </c>
      <c r="O52" s="18">
        <v>0</v>
      </c>
      <c r="P52" s="18">
        <v>0</v>
      </c>
    </row>
    <row r="53" spans="1:16" ht="78" x14ac:dyDescent="0.25">
      <c r="A53" s="1"/>
      <c r="B53" s="20"/>
      <c r="C53" s="19" t="s">
        <v>115</v>
      </c>
      <c r="D53" s="16" t="s">
        <v>116</v>
      </c>
      <c r="E53" s="29">
        <f t="shared" si="60"/>
        <v>200</v>
      </c>
      <c r="F53" s="18">
        <v>200</v>
      </c>
      <c r="G53" s="18">
        <v>0</v>
      </c>
      <c r="H53" s="18">
        <v>0</v>
      </c>
      <c r="I53" s="29">
        <f t="shared" si="62"/>
        <v>200</v>
      </c>
      <c r="J53" s="18">
        <v>200</v>
      </c>
      <c r="K53" s="18">
        <v>0</v>
      </c>
      <c r="L53" s="18">
        <v>0</v>
      </c>
      <c r="M53" s="29">
        <f t="shared" si="64"/>
        <v>500</v>
      </c>
      <c r="N53" s="18">
        <v>500</v>
      </c>
      <c r="O53" s="18">
        <v>0</v>
      </c>
      <c r="P53" s="18">
        <v>0</v>
      </c>
    </row>
    <row r="54" spans="1:16" ht="117" x14ac:dyDescent="0.25">
      <c r="A54" s="1"/>
      <c r="B54" s="20"/>
      <c r="C54" s="19" t="s">
        <v>117</v>
      </c>
      <c r="D54" s="16" t="s">
        <v>118</v>
      </c>
      <c r="E54" s="29">
        <f t="shared" si="60"/>
        <v>55</v>
      </c>
      <c r="F54" s="18">
        <v>55</v>
      </c>
      <c r="G54" s="18">
        <v>0</v>
      </c>
      <c r="H54" s="18">
        <v>0</v>
      </c>
      <c r="I54" s="29">
        <f t="shared" si="62"/>
        <v>55</v>
      </c>
      <c r="J54" s="18">
        <v>55</v>
      </c>
      <c r="K54" s="18">
        <v>0</v>
      </c>
      <c r="L54" s="18">
        <v>0</v>
      </c>
      <c r="M54" s="29">
        <f t="shared" si="64"/>
        <v>200</v>
      </c>
      <c r="N54" s="18">
        <v>200</v>
      </c>
      <c r="O54" s="18">
        <v>0</v>
      </c>
      <c r="P54" s="18">
        <v>0</v>
      </c>
    </row>
    <row r="55" spans="1:16" ht="37.5" x14ac:dyDescent="0.25">
      <c r="A55" s="1"/>
      <c r="B55" s="13" t="s">
        <v>26</v>
      </c>
      <c r="C55" s="14"/>
      <c r="D55" s="15" t="s">
        <v>25</v>
      </c>
      <c r="E55" s="29">
        <f t="shared" si="60"/>
        <v>270</v>
      </c>
      <c r="F55" s="18">
        <v>270</v>
      </c>
      <c r="G55" s="18">
        <v>0</v>
      </c>
      <c r="H55" s="18">
        <v>0</v>
      </c>
      <c r="I55" s="29">
        <f t="shared" si="62"/>
        <v>270</v>
      </c>
      <c r="J55" s="18">
        <v>270</v>
      </c>
      <c r="K55" s="18">
        <v>0</v>
      </c>
      <c r="L55" s="18">
        <v>0</v>
      </c>
      <c r="M55" s="29">
        <f t="shared" si="64"/>
        <v>270</v>
      </c>
      <c r="N55" s="18">
        <v>270</v>
      </c>
      <c r="O55" s="18">
        <v>0</v>
      </c>
      <c r="P55" s="18">
        <v>0</v>
      </c>
    </row>
    <row r="56" spans="1:16" ht="19.5" x14ac:dyDescent="0.25">
      <c r="A56" s="1"/>
      <c r="B56" s="13"/>
      <c r="C56" s="14"/>
      <c r="D56" s="15" t="s">
        <v>75</v>
      </c>
      <c r="E56" s="29">
        <f t="shared" si="60"/>
        <v>0</v>
      </c>
      <c r="F56" s="18">
        <f t="shared" ref="F56" si="75">SUM(F57:F58)</f>
        <v>0</v>
      </c>
      <c r="G56" s="18">
        <f t="shared" ref="G56" si="76">SUM(G57:G58)</f>
        <v>0</v>
      </c>
      <c r="H56" s="18">
        <f t="shared" ref="H56" si="77">SUM(H57:H58)</f>
        <v>0</v>
      </c>
      <c r="I56" s="29">
        <f t="shared" si="62"/>
        <v>0</v>
      </c>
      <c r="J56" s="18">
        <f t="shared" ref="J56" si="78">SUM(J57:J58)</f>
        <v>0</v>
      </c>
      <c r="K56" s="18">
        <f t="shared" ref="K56" si="79">SUM(K57:K58)</f>
        <v>0</v>
      </c>
      <c r="L56" s="18">
        <f t="shared" ref="L56" si="80">SUM(L57:L58)</f>
        <v>0</v>
      </c>
      <c r="M56" s="29">
        <f t="shared" si="64"/>
        <v>0</v>
      </c>
      <c r="N56" s="18">
        <f t="shared" ref="N56" si="81">SUM(N57:N58)</f>
        <v>0</v>
      </c>
      <c r="O56" s="18">
        <f t="shared" ref="O56" si="82">SUM(O57:O58)</f>
        <v>0</v>
      </c>
      <c r="P56" s="18">
        <f t="shared" ref="P56" si="83">SUM(P57:P58)</f>
        <v>0</v>
      </c>
    </row>
    <row r="57" spans="1:16" ht="19.5" x14ac:dyDescent="0.25">
      <c r="A57" s="1"/>
      <c r="B57" s="13"/>
      <c r="C57" s="14"/>
      <c r="D57" s="16" t="s">
        <v>319</v>
      </c>
      <c r="E57" s="29">
        <f t="shared" si="60"/>
        <v>0</v>
      </c>
      <c r="F57" s="18">
        <v>0</v>
      </c>
      <c r="G57" s="18">
        <v>0</v>
      </c>
      <c r="H57" s="18">
        <v>0</v>
      </c>
      <c r="I57" s="29">
        <f t="shared" si="62"/>
        <v>0</v>
      </c>
      <c r="J57" s="18">
        <v>0</v>
      </c>
      <c r="K57" s="18">
        <v>0</v>
      </c>
      <c r="L57" s="18">
        <v>0</v>
      </c>
      <c r="M57" s="29">
        <f t="shared" si="64"/>
        <v>0</v>
      </c>
      <c r="N57" s="18">
        <v>0</v>
      </c>
      <c r="O57" s="18">
        <v>0</v>
      </c>
      <c r="P57" s="18">
        <v>0</v>
      </c>
    </row>
    <row r="58" spans="1:16" ht="19.5" x14ac:dyDescent="0.25">
      <c r="A58" s="1"/>
      <c r="B58" s="13"/>
      <c r="C58" s="14"/>
      <c r="D58" s="16" t="s">
        <v>79</v>
      </c>
      <c r="E58" s="29">
        <f t="shared" si="60"/>
        <v>0</v>
      </c>
      <c r="F58" s="18">
        <v>0</v>
      </c>
      <c r="G58" s="18">
        <v>0</v>
      </c>
      <c r="H58" s="18">
        <v>0</v>
      </c>
      <c r="I58" s="29">
        <f t="shared" si="62"/>
        <v>0</v>
      </c>
      <c r="J58" s="18">
        <v>0</v>
      </c>
      <c r="K58" s="18">
        <v>0</v>
      </c>
      <c r="L58" s="18">
        <v>0</v>
      </c>
      <c r="M58" s="29">
        <f t="shared" si="64"/>
        <v>0</v>
      </c>
      <c r="N58" s="18">
        <v>0</v>
      </c>
      <c r="O58" s="18">
        <v>0</v>
      </c>
      <c r="P58" s="18">
        <v>0</v>
      </c>
    </row>
    <row r="59" spans="1:16" ht="37.5" x14ac:dyDescent="0.25">
      <c r="A59" s="1"/>
      <c r="B59" s="13" t="s">
        <v>27</v>
      </c>
      <c r="C59" s="14"/>
      <c r="D59" s="15" t="s">
        <v>28</v>
      </c>
      <c r="E59" s="29">
        <f t="shared" si="60"/>
        <v>9800</v>
      </c>
      <c r="F59" s="18">
        <f>F63</f>
        <v>9800</v>
      </c>
      <c r="G59" s="18">
        <f t="shared" ref="G59:P59" si="84">G63</f>
        <v>0</v>
      </c>
      <c r="H59" s="18">
        <f t="shared" si="84"/>
        <v>0</v>
      </c>
      <c r="I59" s="29">
        <f t="shared" si="62"/>
        <v>10000</v>
      </c>
      <c r="J59" s="18">
        <f t="shared" ref="J59" si="85">J63</f>
        <v>10000</v>
      </c>
      <c r="K59" s="18">
        <f t="shared" si="84"/>
        <v>0</v>
      </c>
      <c r="L59" s="18">
        <f t="shared" si="84"/>
        <v>0</v>
      </c>
      <c r="M59" s="29">
        <f t="shared" si="64"/>
        <v>11000</v>
      </c>
      <c r="N59" s="18">
        <f t="shared" ref="N59" si="86">N63</f>
        <v>11000</v>
      </c>
      <c r="O59" s="18">
        <f t="shared" si="84"/>
        <v>0</v>
      </c>
      <c r="P59" s="18">
        <f t="shared" si="84"/>
        <v>0</v>
      </c>
    </row>
    <row r="60" spans="1:16" ht="19.5" x14ac:dyDescent="0.25">
      <c r="A60" s="1"/>
      <c r="B60" s="13"/>
      <c r="C60" s="14"/>
      <c r="D60" s="15" t="s">
        <v>75</v>
      </c>
      <c r="E60" s="29">
        <f t="shared" si="60"/>
        <v>0</v>
      </c>
      <c r="F60" s="18">
        <f t="shared" ref="F60" si="87">SUM(F61:F62)</f>
        <v>0</v>
      </c>
      <c r="G60" s="18">
        <f t="shared" ref="G60" si="88">SUM(G61:G62)</f>
        <v>0</v>
      </c>
      <c r="H60" s="18">
        <f t="shared" ref="H60" si="89">SUM(H61:H62)</f>
        <v>0</v>
      </c>
      <c r="I60" s="29">
        <f t="shared" si="62"/>
        <v>0</v>
      </c>
      <c r="J60" s="18">
        <f t="shared" ref="J60" si="90">SUM(J61:J62)</f>
        <v>0</v>
      </c>
      <c r="K60" s="18">
        <f t="shared" ref="K60" si="91">SUM(K61:K62)</f>
        <v>0</v>
      </c>
      <c r="L60" s="18">
        <f t="shared" ref="L60" si="92">SUM(L61:L62)</f>
        <v>0</v>
      </c>
      <c r="M60" s="29">
        <f t="shared" si="64"/>
        <v>0</v>
      </c>
      <c r="N60" s="18">
        <f t="shared" ref="N60" si="93">SUM(N61:N62)</f>
        <v>0</v>
      </c>
      <c r="O60" s="18">
        <f t="shared" ref="O60" si="94">SUM(O61:O62)</f>
        <v>0</v>
      </c>
      <c r="P60" s="18">
        <f t="shared" ref="P60" si="95">SUM(P61:P62)</f>
        <v>0</v>
      </c>
    </row>
    <row r="61" spans="1:16" ht="19.5" x14ac:dyDescent="0.25">
      <c r="A61" s="1"/>
      <c r="B61" s="13"/>
      <c r="C61" s="14"/>
      <c r="D61" s="16" t="s">
        <v>319</v>
      </c>
      <c r="E61" s="29">
        <f t="shared" si="60"/>
        <v>0</v>
      </c>
      <c r="F61" s="18">
        <v>0</v>
      </c>
      <c r="G61" s="18">
        <v>0</v>
      </c>
      <c r="H61" s="18">
        <v>0</v>
      </c>
      <c r="I61" s="29">
        <f t="shared" si="62"/>
        <v>0</v>
      </c>
      <c r="J61" s="18">
        <v>0</v>
      </c>
      <c r="K61" s="18">
        <v>0</v>
      </c>
      <c r="L61" s="18">
        <v>0</v>
      </c>
      <c r="M61" s="29">
        <f t="shared" si="64"/>
        <v>0</v>
      </c>
      <c r="N61" s="18">
        <v>0</v>
      </c>
      <c r="O61" s="18">
        <v>0</v>
      </c>
      <c r="P61" s="18">
        <v>0</v>
      </c>
    </row>
    <row r="62" spans="1:16" ht="19.5" x14ac:dyDescent="0.25">
      <c r="A62" s="1"/>
      <c r="B62" s="13"/>
      <c r="C62" s="14"/>
      <c r="D62" s="16" t="s">
        <v>79</v>
      </c>
      <c r="E62" s="29">
        <f t="shared" si="60"/>
        <v>0</v>
      </c>
      <c r="F62" s="18">
        <v>0</v>
      </c>
      <c r="G62" s="18">
        <v>0</v>
      </c>
      <c r="H62" s="18">
        <v>0</v>
      </c>
      <c r="I62" s="29">
        <f t="shared" si="62"/>
        <v>0</v>
      </c>
      <c r="J62" s="18">
        <v>0</v>
      </c>
      <c r="K62" s="18">
        <v>0</v>
      </c>
      <c r="L62" s="18">
        <v>0</v>
      </c>
      <c r="M62" s="29">
        <f t="shared" si="64"/>
        <v>0</v>
      </c>
      <c r="N62" s="18">
        <v>0</v>
      </c>
      <c r="O62" s="18">
        <v>0</v>
      </c>
      <c r="P62" s="18">
        <v>0</v>
      </c>
    </row>
    <row r="63" spans="1:16" ht="58.5" x14ac:dyDescent="0.25">
      <c r="A63" s="1"/>
      <c r="B63" s="20"/>
      <c r="C63" s="19" t="s">
        <v>119</v>
      </c>
      <c r="D63" s="16" t="s">
        <v>120</v>
      </c>
      <c r="E63" s="29">
        <f t="shared" si="60"/>
        <v>9800</v>
      </c>
      <c r="F63" s="18">
        <v>9800</v>
      </c>
      <c r="G63" s="18">
        <v>0</v>
      </c>
      <c r="H63" s="18">
        <v>0</v>
      </c>
      <c r="I63" s="29">
        <f t="shared" si="62"/>
        <v>10000</v>
      </c>
      <c r="J63" s="18">
        <v>10000</v>
      </c>
      <c r="K63" s="18">
        <v>0</v>
      </c>
      <c r="L63" s="18">
        <v>0</v>
      </c>
      <c r="M63" s="29">
        <f t="shared" si="64"/>
        <v>11000</v>
      </c>
      <c r="N63" s="18">
        <v>11000</v>
      </c>
      <c r="O63" s="18">
        <v>0</v>
      </c>
      <c r="P63" s="18">
        <v>0</v>
      </c>
    </row>
    <row r="64" spans="1:16" ht="37.5" x14ac:dyDescent="0.25">
      <c r="A64" s="1"/>
      <c r="B64" s="13" t="s">
        <v>29</v>
      </c>
      <c r="C64" s="14"/>
      <c r="D64" s="15" t="s">
        <v>30</v>
      </c>
      <c r="E64" s="29">
        <f t="shared" si="60"/>
        <v>18900</v>
      </c>
      <c r="F64" s="18">
        <f t="shared" ref="F64:P64" si="96">SUM(F68:F80)</f>
        <v>18900</v>
      </c>
      <c r="G64" s="18">
        <f t="shared" si="96"/>
        <v>0</v>
      </c>
      <c r="H64" s="18">
        <f t="shared" si="96"/>
        <v>0</v>
      </c>
      <c r="I64" s="29">
        <f t="shared" si="62"/>
        <v>20200</v>
      </c>
      <c r="J64" s="18">
        <f t="shared" ref="J64" si="97">SUM(J68:J80)</f>
        <v>20200</v>
      </c>
      <c r="K64" s="18">
        <f t="shared" si="96"/>
        <v>0</v>
      </c>
      <c r="L64" s="18">
        <f t="shared" si="96"/>
        <v>0</v>
      </c>
      <c r="M64" s="29">
        <f t="shared" si="64"/>
        <v>21500</v>
      </c>
      <c r="N64" s="18">
        <f t="shared" ref="N64" si="98">SUM(N68:N80)</f>
        <v>21500</v>
      </c>
      <c r="O64" s="18">
        <f t="shared" si="96"/>
        <v>0</v>
      </c>
      <c r="P64" s="18">
        <f t="shared" si="96"/>
        <v>0</v>
      </c>
    </row>
    <row r="65" spans="1:16" ht="19.5" x14ac:dyDescent="0.25">
      <c r="A65" s="1"/>
      <c r="B65" s="13"/>
      <c r="C65" s="14"/>
      <c r="D65" s="15" t="s">
        <v>75</v>
      </c>
      <c r="E65" s="29">
        <f t="shared" si="60"/>
        <v>32</v>
      </c>
      <c r="F65" s="18">
        <f t="shared" ref="F65" si="99">SUM(F66:F67)</f>
        <v>32</v>
      </c>
      <c r="G65" s="18">
        <f t="shared" ref="G65" si="100">SUM(G66:G67)</f>
        <v>0</v>
      </c>
      <c r="H65" s="18">
        <f t="shared" ref="H65" si="101">SUM(H66:H67)</f>
        <v>0</v>
      </c>
      <c r="I65" s="29">
        <f t="shared" si="62"/>
        <v>32</v>
      </c>
      <c r="J65" s="18">
        <f t="shared" ref="J65" si="102">SUM(J66:J67)</f>
        <v>32</v>
      </c>
      <c r="K65" s="18">
        <f t="shared" ref="K65" si="103">SUM(K66:K67)</f>
        <v>0</v>
      </c>
      <c r="L65" s="18">
        <f t="shared" ref="L65" si="104">SUM(L66:L67)</f>
        <v>0</v>
      </c>
      <c r="M65" s="29">
        <f t="shared" si="64"/>
        <v>32</v>
      </c>
      <c r="N65" s="18">
        <f t="shared" ref="N65" si="105">SUM(N66:N67)</f>
        <v>32</v>
      </c>
      <c r="O65" s="18">
        <f t="shared" ref="O65" si="106">SUM(O66:O67)</f>
        <v>0</v>
      </c>
      <c r="P65" s="18">
        <f t="shared" ref="P65" si="107">SUM(P66:P67)</f>
        <v>0</v>
      </c>
    </row>
    <row r="66" spans="1:16" ht="19.5" x14ac:dyDescent="0.25">
      <c r="A66" s="1"/>
      <c r="B66" s="13"/>
      <c r="C66" s="14"/>
      <c r="D66" s="16" t="s">
        <v>319</v>
      </c>
      <c r="E66" s="29">
        <f t="shared" si="60"/>
        <v>0</v>
      </c>
      <c r="F66" s="18">
        <v>0</v>
      </c>
      <c r="G66" s="18">
        <v>0</v>
      </c>
      <c r="H66" s="18">
        <v>0</v>
      </c>
      <c r="I66" s="29">
        <f t="shared" si="62"/>
        <v>0</v>
      </c>
      <c r="J66" s="18">
        <v>0</v>
      </c>
      <c r="K66" s="18">
        <v>0</v>
      </c>
      <c r="L66" s="18">
        <v>0</v>
      </c>
      <c r="M66" s="29">
        <f t="shared" si="64"/>
        <v>0</v>
      </c>
      <c r="N66" s="18">
        <v>0</v>
      </c>
      <c r="O66" s="18">
        <v>0</v>
      </c>
      <c r="P66" s="18">
        <v>0</v>
      </c>
    </row>
    <row r="67" spans="1:16" ht="19.5" x14ac:dyDescent="0.25">
      <c r="A67" s="1"/>
      <c r="B67" s="13"/>
      <c r="C67" s="14"/>
      <c r="D67" s="16" t="s">
        <v>79</v>
      </c>
      <c r="E67" s="29">
        <f t="shared" si="60"/>
        <v>32</v>
      </c>
      <c r="F67" s="18">
        <v>32</v>
      </c>
      <c r="G67" s="18">
        <v>0</v>
      </c>
      <c r="H67" s="18">
        <v>0</v>
      </c>
      <c r="I67" s="29">
        <f t="shared" si="62"/>
        <v>32</v>
      </c>
      <c r="J67" s="18">
        <v>32</v>
      </c>
      <c r="K67" s="18">
        <v>0</v>
      </c>
      <c r="L67" s="18">
        <v>0</v>
      </c>
      <c r="M67" s="29">
        <f t="shared" si="64"/>
        <v>32</v>
      </c>
      <c r="N67" s="18">
        <v>32</v>
      </c>
      <c r="O67" s="18">
        <v>0</v>
      </c>
      <c r="P67" s="18">
        <v>0</v>
      </c>
    </row>
    <row r="68" spans="1:16" ht="97.5" x14ac:dyDescent="0.25">
      <c r="A68" s="1"/>
      <c r="B68" s="20"/>
      <c r="C68" s="19" t="s">
        <v>121</v>
      </c>
      <c r="D68" s="16" t="s">
        <v>122</v>
      </c>
      <c r="E68" s="29">
        <f t="shared" si="60"/>
        <v>3800</v>
      </c>
      <c r="F68" s="18">
        <v>3800</v>
      </c>
      <c r="G68" s="18">
        <v>0</v>
      </c>
      <c r="H68" s="18">
        <v>0</v>
      </c>
      <c r="I68" s="29">
        <f t="shared" si="62"/>
        <v>3850</v>
      </c>
      <c r="J68" s="18">
        <v>3850</v>
      </c>
      <c r="K68" s="18">
        <v>0</v>
      </c>
      <c r="L68" s="18">
        <v>0</v>
      </c>
      <c r="M68" s="29">
        <f t="shared" si="64"/>
        <v>4500</v>
      </c>
      <c r="N68" s="18">
        <v>4500</v>
      </c>
      <c r="O68" s="18">
        <v>0</v>
      </c>
      <c r="P68" s="18">
        <v>0</v>
      </c>
    </row>
    <row r="69" spans="1:16" ht="19.5" x14ac:dyDescent="0.25">
      <c r="A69" s="1"/>
      <c r="B69" s="20"/>
      <c r="C69" s="19" t="s">
        <v>123</v>
      </c>
      <c r="D69" s="16" t="s">
        <v>124</v>
      </c>
      <c r="E69" s="29">
        <f t="shared" si="60"/>
        <v>1500</v>
      </c>
      <c r="F69" s="18">
        <v>1500</v>
      </c>
      <c r="G69" s="18">
        <v>0</v>
      </c>
      <c r="H69" s="18">
        <v>0</v>
      </c>
      <c r="I69" s="29">
        <f t="shared" si="62"/>
        <v>1500</v>
      </c>
      <c r="J69" s="18">
        <v>1500</v>
      </c>
      <c r="K69" s="18">
        <v>0</v>
      </c>
      <c r="L69" s="18">
        <v>0</v>
      </c>
      <c r="M69" s="29">
        <f t="shared" si="64"/>
        <v>1650.0000000000002</v>
      </c>
      <c r="N69" s="18">
        <v>1650.0000000000002</v>
      </c>
      <c r="O69" s="18">
        <v>0</v>
      </c>
      <c r="P69" s="18">
        <v>0</v>
      </c>
    </row>
    <row r="70" spans="1:16" ht="19.5" x14ac:dyDescent="0.25">
      <c r="A70" s="1"/>
      <c r="B70" s="20"/>
      <c r="C70" s="19" t="s">
        <v>125</v>
      </c>
      <c r="D70" s="16" t="s">
        <v>126</v>
      </c>
      <c r="E70" s="29">
        <f t="shared" si="60"/>
        <v>10500</v>
      </c>
      <c r="F70" s="18">
        <v>10500</v>
      </c>
      <c r="G70" s="18">
        <v>0</v>
      </c>
      <c r="H70" s="18">
        <v>0</v>
      </c>
      <c r="I70" s="29">
        <f t="shared" si="62"/>
        <v>11000</v>
      </c>
      <c r="J70" s="18">
        <v>11000</v>
      </c>
      <c r="K70" s="18">
        <v>0</v>
      </c>
      <c r="L70" s="18">
        <v>0</v>
      </c>
      <c r="M70" s="29">
        <f t="shared" si="64"/>
        <v>11500</v>
      </c>
      <c r="N70" s="18">
        <v>11500</v>
      </c>
      <c r="O70" s="18">
        <v>0</v>
      </c>
      <c r="P70" s="18">
        <v>0</v>
      </c>
    </row>
    <row r="71" spans="1:16" ht="78" x14ac:dyDescent="0.25">
      <c r="A71" s="1"/>
      <c r="B71" s="20"/>
      <c r="C71" s="19" t="s">
        <v>127</v>
      </c>
      <c r="D71" s="16" t="s">
        <v>128</v>
      </c>
      <c r="E71" s="29">
        <f t="shared" si="60"/>
        <v>40</v>
      </c>
      <c r="F71" s="18">
        <v>40</v>
      </c>
      <c r="G71" s="18">
        <v>0</v>
      </c>
      <c r="H71" s="18">
        <v>0</v>
      </c>
      <c r="I71" s="29">
        <f t="shared" si="62"/>
        <v>40</v>
      </c>
      <c r="J71" s="18">
        <v>40</v>
      </c>
      <c r="K71" s="18">
        <v>0</v>
      </c>
      <c r="L71" s="18">
        <v>0</v>
      </c>
      <c r="M71" s="29">
        <f t="shared" si="64"/>
        <v>40</v>
      </c>
      <c r="N71" s="18">
        <v>40</v>
      </c>
      <c r="O71" s="18">
        <v>0</v>
      </c>
      <c r="P71" s="18">
        <v>0</v>
      </c>
    </row>
    <row r="72" spans="1:16" ht="39" x14ac:dyDescent="0.25">
      <c r="A72" s="1"/>
      <c r="B72" s="20"/>
      <c r="C72" s="19" t="s">
        <v>129</v>
      </c>
      <c r="D72" s="16" t="s">
        <v>130</v>
      </c>
      <c r="E72" s="29">
        <f t="shared" si="60"/>
        <v>50</v>
      </c>
      <c r="F72" s="18">
        <v>50</v>
      </c>
      <c r="G72" s="18">
        <v>0</v>
      </c>
      <c r="H72" s="18">
        <v>0</v>
      </c>
      <c r="I72" s="29">
        <f t="shared" si="62"/>
        <v>55</v>
      </c>
      <c r="J72" s="18">
        <v>55</v>
      </c>
      <c r="K72" s="18">
        <v>0</v>
      </c>
      <c r="L72" s="18">
        <v>0</v>
      </c>
      <c r="M72" s="29">
        <f t="shared" si="64"/>
        <v>55.000000000000007</v>
      </c>
      <c r="N72" s="18">
        <v>55.000000000000007</v>
      </c>
      <c r="O72" s="18">
        <v>0</v>
      </c>
      <c r="P72" s="18">
        <v>0</v>
      </c>
    </row>
    <row r="73" spans="1:16" ht="19.5" x14ac:dyDescent="0.35">
      <c r="A73" s="1"/>
      <c r="B73" s="20"/>
      <c r="C73" s="19" t="s">
        <v>131</v>
      </c>
      <c r="D73" s="21" t="s">
        <v>298</v>
      </c>
      <c r="E73" s="29">
        <f t="shared" si="60"/>
        <v>382</v>
      </c>
      <c r="F73" s="18">
        <v>382</v>
      </c>
      <c r="G73" s="18">
        <v>0</v>
      </c>
      <c r="H73" s="18">
        <v>0</v>
      </c>
      <c r="I73" s="29">
        <f t="shared" si="62"/>
        <v>382</v>
      </c>
      <c r="J73" s="18">
        <v>382</v>
      </c>
      <c r="K73" s="18">
        <v>0</v>
      </c>
      <c r="L73" s="18">
        <v>0</v>
      </c>
      <c r="M73" s="29">
        <f t="shared" si="64"/>
        <v>382</v>
      </c>
      <c r="N73" s="18">
        <v>382</v>
      </c>
      <c r="O73" s="18">
        <v>0</v>
      </c>
      <c r="P73" s="18">
        <v>0</v>
      </c>
    </row>
    <row r="74" spans="1:16" ht="39" x14ac:dyDescent="0.25">
      <c r="A74" s="1"/>
      <c r="B74" s="20"/>
      <c r="C74" s="19" t="s">
        <v>132</v>
      </c>
      <c r="D74" s="16" t="s">
        <v>299</v>
      </c>
      <c r="E74" s="29">
        <f t="shared" si="60"/>
        <v>1662</v>
      </c>
      <c r="F74" s="18">
        <v>1662</v>
      </c>
      <c r="G74" s="18">
        <v>0</v>
      </c>
      <c r="H74" s="18">
        <v>0</v>
      </c>
      <c r="I74" s="29">
        <f t="shared" si="62"/>
        <v>2200</v>
      </c>
      <c r="J74" s="18">
        <v>2200</v>
      </c>
      <c r="K74" s="18">
        <v>0</v>
      </c>
      <c r="L74" s="18">
        <v>0</v>
      </c>
      <c r="M74" s="29">
        <f t="shared" si="64"/>
        <v>2200</v>
      </c>
      <c r="N74" s="18">
        <v>2200</v>
      </c>
      <c r="O74" s="18">
        <v>0</v>
      </c>
      <c r="P74" s="18">
        <v>0</v>
      </c>
    </row>
    <row r="75" spans="1:16" ht="78" x14ac:dyDescent="0.25">
      <c r="A75" s="1"/>
      <c r="B75" s="20"/>
      <c r="C75" s="19" t="s">
        <v>133</v>
      </c>
      <c r="D75" s="16" t="s">
        <v>134</v>
      </c>
      <c r="E75" s="29">
        <f t="shared" si="60"/>
        <v>8</v>
      </c>
      <c r="F75" s="18">
        <v>8</v>
      </c>
      <c r="G75" s="18">
        <v>0</v>
      </c>
      <c r="H75" s="18">
        <v>0</v>
      </c>
      <c r="I75" s="29">
        <f t="shared" si="62"/>
        <v>8</v>
      </c>
      <c r="J75" s="18">
        <v>8</v>
      </c>
      <c r="K75" s="18">
        <v>0</v>
      </c>
      <c r="L75" s="18">
        <v>0</v>
      </c>
      <c r="M75" s="29">
        <f t="shared" si="64"/>
        <v>8</v>
      </c>
      <c r="N75" s="18">
        <v>8</v>
      </c>
      <c r="O75" s="18">
        <v>0</v>
      </c>
      <c r="P75" s="18">
        <v>0</v>
      </c>
    </row>
    <row r="76" spans="1:16" ht="39" x14ac:dyDescent="0.25">
      <c r="A76" s="1"/>
      <c r="B76" s="20"/>
      <c r="C76" s="19" t="s">
        <v>135</v>
      </c>
      <c r="D76" s="16" t="s">
        <v>136</v>
      </c>
      <c r="E76" s="29">
        <f t="shared" si="60"/>
        <v>205</v>
      </c>
      <c r="F76" s="18">
        <v>205</v>
      </c>
      <c r="G76" s="18">
        <v>0</v>
      </c>
      <c r="H76" s="18">
        <v>0</v>
      </c>
      <c r="I76" s="29">
        <f t="shared" si="62"/>
        <v>400</v>
      </c>
      <c r="J76" s="18">
        <v>400</v>
      </c>
      <c r="K76" s="18">
        <v>0</v>
      </c>
      <c r="L76" s="18">
        <v>0</v>
      </c>
      <c r="M76" s="29">
        <f t="shared" si="64"/>
        <v>400</v>
      </c>
      <c r="N76" s="18">
        <v>400</v>
      </c>
      <c r="O76" s="18">
        <v>0</v>
      </c>
      <c r="P76" s="18">
        <v>0</v>
      </c>
    </row>
    <row r="77" spans="1:16" ht="39" x14ac:dyDescent="0.25">
      <c r="A77" s="1"/>
      <c r="B77" s="20"/>
      <c r="C77" s="19" t="s">
        <v>137</v>
      </c>
      <c r="D77" s="16" t="s">
        <v>138</v>
      </c>
      <c r="E77" s="29">
        <f t="shared" si="60"/>
        <v>0</v>
      </c>
      <c r="F77" s="18">
        <v>0</v>
      </c>
      <c r="G77" s="18">
        <v>0</v>
      </c>
      <c r="H77" s="18">
        <v>0</v>
      </c>
      <c r="I77" s="29">
        <f t="shared" si="62"/>
        <v>0</v>
      </c>
      <c r="J77" s="18">
        <v>0</v>
      </c>
      <c r="K77" s="18">
        <v>0</v>
      </c>
      <c r="L77" s="18">
        <v>0</v>
      </c>
      <c r="M77" s="29">
        <f t="shared" si="64"/>
        <v>0</v>
      </c>
      <c r="N77" s="18">
        <v>0</v>
      </c>
      <c r="O77" s="18">
        <v>0</v>
      </c>
      <c r="P77" s="18">
        <v>0</v>
      </c>
    </row>
    <row r="78" spans="1:16" ht="58.5" x14ac:dyDescent="0.25">
      <c r="A78" s="1"/>
      <c r="B78" s="20"/>
      <c r="C78" s="19" t="s">
        <v>139</v>
      </c>
      <c r="D78" s="16" t="s">
        <v>140</v>
      </c>
      <c r="E78" s="29">
        <f t="shared" si="60"/>
        <v>298</v>
      </c>
      <c r="F78" s="18">
        <v>298</v>
      </c>
      <c r="G78" s="18">
        <v>0</v>
      </c>
      <c r="H78" s="18">
        <v>0</v>
      </c>
      <c r="I78" s="29">
        <f t="shared" si="62"/>
        <v>300</v>
      </c>
      <c r="J78" s="18">
        <v>300</v>
      </c>
      <c r="K78" s="18">
        <v>0</v>
      </c>
      <c r="L78" s="18">
        <v>0</v>
      </c>
      <c r="M78" s="29">
        <f t="shared" si="64"/>
        <v>300</v>
      </c>
      <c r="N78" s="18">
        <v>300</v>
      </c>
      <c r="O78" s="18">
        <v>0</v>
      </c>
      <c r="P78" s="18">
        <v>0</v>
      </c>
    </row>
    <row r="79" spans="1:16" ht="78" x14ac:dyDescent="0.25">
      <c r="A79" s="1"/>
      <c r="B79" s="20"/>
      <c r="C79" s="19" t="s">
        <v>141</v>
      </c>
      <c r="D79" s="16" t="s">
        <v>142</v>
      </c>
      <c r="E79" s="29">
        <f t="shared" si="60"/>
        <v>55</v>
      </c>
      <c r="F79" s="18">
        <v>55</v>
      </c>
      <c r="G79" s="18">
        <v>0</v>
      </c>
      <c r="H79" s="18">
        <v>0</v>
      </c>
      <c r="I79" s="29">
        <f t="shared" si="62"/>
        <v>55</v>
      </c>
      <c r="J79" s="18">
        <v>55</v>
      </c>
      <c r="K79" s="18">
        <v>0</v>
      </c>
      <c r="L79" s="18">
        <v>0</v>
      </c>
      <c r="M79" s="29">
        <f t="shared" si="64"/>
        <v>55</v>
      </c>
      <c r="N79" s="18">
        <v>55</v>
      </c>
      <c r="O79" s="18">
        <v>0</v>
      </c>
      <c r="P79" s="18">
        <v>0</v>
      </c>
    </row>
    <row r="80" spans="1:16" ht="136.5" x14ac:dyDescent="0.25">
      <c r="A80" s="1"/>
      <c r="B80" s="20"/>
      <c r="C80" s="19" t="s">
        <v>143</v>
      </c>
      <c r="D80" s="16" t="s">
        <v>144</v>
      </c>
      <c r="E80" s="29">
        <f t="shared" si="60"/>
        <v>400</v>
      </c>
      <c r="F80" s="18">
        <v>400</v>
      </c>
      <c r="G80" s="18">
        <v>0</v>
      </c>
      <c r="H80" s="18">
        <v>0</v>
      </c>
      <c r="I80" s="29">
        <f t="shared" si="62"/>
        <v>410</v>
      </c>
      <c r="J80" s="18">
        <v>410</v>
      </c>
      <c r="K80" s="18">
        <v>0</v>
      </c>
      <c r="L80" s="18">
        <v>0</v>
      </c>
      <c r="M80" s="29">
        <f t="shared" si="64"/>
        <v>410</v>
      </c>
      <c r="N80" s="18">
        <v>410</v>
      </c>
      <c r="O80" s="18">
        <v>0</v>
      </c>
      <c r="P80" s="18">
        <v>0</v>
      </c>
    </row>
    <row r="81" spans="1:16" ht="37.5" x14ac:dyDescent="0.25">
      <c r="A81" s="1"/>
      <c r="B81" s="13" t="s">
        <v>32</v>
      </c>
      <c r="C81" s="14"/>
      <c r="D81" s="15" t="s">
        <v>31</v>
      </c>
      <c r="E81" s="29">
        <f t="shared" si="60"/>
        <v>18900</v>
      </c>
      <c r="F81" s="18">
        <f t="shared" ref="F81:P81" si="108">SUM(F85:F93)</f>
        <v>18900</v>
      </c>
      <c r="G81" s="18">
        <f t="shared" si="108"/>
        <v>0</v>
      </c>
      <c r="H81" s="18">
        <f t="shared" si="108"/>
        <v>0</v>
      </c>
      <c r="I81" s="29">
        <f t="shared" si="62"/>
        <v>26900</v>
      </c>
      <c r="J81" s="18">
        <f t="shared" ref="J81" si="109">SUM(J85:J93)</f>
        <v>26900</v>
      </c>
      <c r="K81" s="18">
        <f t="shared" si="108"/>
        <v>0</v>
      </c>
      <c r="L81" s="18">
        <f t="shared" si="108"/>
        <v>0</v>
      </c>
      <c r="M81" s="29">
        <f t="shared" si="64"/>
        <v>28800</v>
      </c>
      <c r="N81" s="18">
        <f t="shared" ref="N81" si="110">SUM(N85:N93)</f>
        <v>28800</v>
      </c>
      <c r="O81" s="18">
        <f t="shared" si="108"/>
        <v>0</v>
      </c>
      <c r="P81" s="18">
        <f t="shared" si="108"/>
        <v>0</v>
      </c>
    </row>
    <row r="82" spans="1:16" ht="19.5" x14ac:dyDescent="0.25">
      <c r="A82" s="1"/>
      <c r="B82" s="13"/>
      <c r="C82" s="14"/>
      <c r="D82" s="15" t="s">
        <v>75</v>
      </c>
      <c r="E82" s="29">
        <f t="shared" si="60"/>
        <v>0</v>
      </c>
      <c r="F82" s="18">
        <f t="shared" ref="F82" si="111">SUM(F83:F84)</f>
        <v>0</v>
      </c>
      <c r="G82" s="18">
        <f t="shared" ref="G82" si="112">SUM(G83:G84)</f>
        <v>0</v>
      </c>
      <c r="H82" s="18">
        <f t="shared" ref="H82" si="113">SUM(H83:H84)</f>
        <v>0</v>
      </c>
      <c r="I82" s="29">
        <f t="shared" si="62"/>
        <v>0</v>
      </c>
      <c r="J82" s="18">
        <f t="shared" ref="J82" si="114">SUM(J83:J84)</f>
        <v>0</v>
      </c>
      <c r="K82" s="18">
        <f t="shared" ref="K82" si="115">SUM(K83:K84)</f>
        <v>0</v>
      </c>
      <c r="L82" s="18">
        <f t="shared" ref="L82" si="116">SUM(L83:L84)</f>
        <v>0</v>
      </c>
      <c r="M82" s="29">
        <f t="shared" si="64"/>
        <v>0</v>
      </c>
      <c r="N82" s="18">
        <f t="shared" ref="N82" si="117">SUM(N83:N84)</f>
        <v>0</v>
      </c>
      <c r="O82" s="18">
        <f t="shared" ref="O82" si="118">SUM(O83:O84)</f>
        <v>0</v>
      </c>
      <c r="P82" s="18">
        <f t="shared" ref="P82" si="119">SUM(P83:P84)</f>
        <v>0</v>
      </c>
    </row>
    <row r="83" spans="1:16" ht="19.5" x14ac:dyDescent="0.25">
      <c r="A83" s="1"/>
      <c r="B83" s="13"/>
      <c r="C83" s="14"/>
      <c r="D83" s="16" t="s">
        <v>319</v>
      </c>
      <c r="E83" s="29">
        <f t="shared" si="60"/>
        <v>0</v>
      </c>
      <c r="F83" s="18">
        <v>0</v>
      </c>
      <c r="G83" s="18">
        <v>0</v>
      </c>
      <c r="H83" s="18">
        <v>0</v>
      </c>
      <c r="I83" s="29">
        <f t="shared" si="62"/>
        <v>0</v>
      </c>
      <c r="J83" s="18">
        <v>0</v>
      </c>
      <c r="K83" s="18">
        <v>0</v>
      </c>
      <c r="L83" s="18">
        <v>0</v>
      </c>
      <c r="M83" s="29">
        <f t="shared" si="64"/>
        <v>0</v>
      </c>
      <c r="N83" s="18">
        <v>0</v>
      </c>
      <c r="O83" s="18">
        <v>0</v>
      </c>
      <c r="P83" s="18">
        <v>0</v>
      </c>
    </row>
    <row r="84" spans="1:16" ht="19.5" x14ac:dyDescent="0.25">
      <c r="A84" s="1"/>
      <c r="B84" s="13"/>
      <c r="C84" s="14"/>
      <c r="D84" s="16" t="s">
        <v>79</v>
      </c>
      <c r="E84" s="29">
        <f t="shared" si="60"/>
        <v>0</v>
      </c>
      <c r="F84" s="18">
        <v>0</v>
      </c>
      <c r="G84" s="18">
        <v>0</v>
      </c>
      <c r="H84" s="18">
        <v>0</v>
      </c>
      <c r="I84" s="29">
        <f t="shared" si="62"/>
        <v>0</v>
      </c>
      <c r="J84" s="18">
        <v>0</v>
      </c>
      <c r="K84" s="18">
        <v>0</v>
      </c>
      <c r="L84" s="18">
        <v>0</v>
      </c>
      <c r="M84" s="29">
        <f t="shared" si="64"/>
        <v>0</v>
      </c>
      <c r="N84" s="18">
        <v>0</v>
      </c>
      <c r="O84" s="18">
        <v>0</v>
      </c>
      <c r="P84" s="18">
        <v>0</v>
      </c>
    </row>
    <row r="85" spans="1:16" ht="78" x14ac:dyDescent="0.25">
      <c r="A85" s="1"/>
      <c r="B85" s="20"/>
      <c r="C85" s="19" t="s">
        <v>145</v>
      </c>
      <c r="D85" s="16" t="s">
        <v>146</v>
      </c>
      <c r="E85" s="29">
        <f t="shared" si="60"/>
        <v>1300</v>
      </c>
      <c r="F85" s="18">
        <v>1300</v>
      </c>
      <c r="G85" s="18">
        <v>0</v>
      </c>
      <c r="H85" s="18">
        <v>0</v>
      </c>
      <c r="I85" s="29">
        <f t="shared" si="62"/>
        <v>1460</v>
      </c>
      <c r="J85" s="18">
        <v>1460</v>
      </c>
      <c r="K85" s="18">
        <v>0</v>
      </c>
      <c r="L85" s="18">
        <v>0</v>
      </c>
      <c r="M85" s="29">
        <f t="shared" si="64"/>
        <v>2000</v>
      </c>
      <c r="N85" s="18">
        <v>2000</v>
      </c>
      <c r="O85" s="18">
        <v>0</v>
      </c>
      <c r="P85" s="18">
        <v>0</v>
      </c>
    </row>
    <row r="86" spans="1:16" ht="39" x14ac:dyDescent="0.25">
      <c r="A86" s="1"/>
      <c r="B86" s="20"/>
      <c r="C86" s="19" t="s">
        <v>147</v>
      </c>
      <c r="D86" s="16" t="s">
        <v>148</v>
      </c>
      <c r="E86" s="29">
        <f t="shared" si="60"/>
        <v>4000</v>
      </c>
      <c r="F86" s="18">
        <v>4000</v>
      </c>
      <c r="G86" s="18">
        <v>0</v>
      </c>
      <c r="H86" s="18">
        <v>0</v>
      </c>
      <c r="I86" s="29">
        <f t="shared" si="62"/>
        <v>4200</v>
      </c>
      <c r="J86" s="18">
        <v>4200</v>
      </c>
      <c r="K86" s="18">
        <v>0</v>
      </c>
      <c r="L86" s="18">
        <v>0</v>
      </c>
      <c r="M86" s="29">
        <f t="shared" si="64"/>
        <v>4200</v>
      </c>
      <c r="N86" s="18">
        <v>4200</v>
      </c>
      <c r="O86" s="18">
        <v>0</v>
      </c>
      <c r="P86" s="18">
        <v>0</v>
      </c>
    </row>
    <row r="87" spans="1:16" ht="39" x14ac:dyDescent="0.25">
      <c r="A87" s="1"/>
      <c r="B87" s="20"/>
      <c r="C87" s="19" t="s">
        <v>149</v>
      </c>
      <c r="D87" s="16" t="s">
        <v>150</v>
      </c>
      <c r="E87" s="29">
        <f t="shared" si="60"/>
        <v>4000</v>
      </c>
      <c r="F87" s="18">
        <v>4000</v>
      </c>
      <c r="G87" s="18">
        <v>0</v>
      </c>
      <c r="H87" s="18">
        <v>0</v>
      </c>
      <c r="I87" s="29">
        <f t="shared" si="62"/>
        <v>4000</v>
      </c>
      <c r="J87" s="18">
        <v>4000</v>
      </c>
      <c r="K87" s="18">
        <v>0</v>
      </c>
      <c r="L87" s="18">
        <v>0</v>
      </c>
      <c r="M87" s="29">
        <f t="shared" si="64"/>
        <v>4000</v>
      </c>
      <c r="N87" s="18">
        <v>4000</v>
      </c>
      <c r="O87" s="18">
        <v>0</v>
      </c>
      <c r="P87" s="18">
        <v>0</v>
      </c>
    </row>
    <row r="88" spans="1:16" ht="39" x14ac:dyDescent="0.25">
      <c r="A88" s="1"/>
      <c r="B88" s="20"/>
      <c r="C88" s="19" t="s">
        <v>151</v>
      </c>
      <c r="D88" s="16" t="s">
        <v>300</v>
      </c>
      <c r="E88" s="29">
        <f t="shared" si="60"/>
        <v>1400</v>
      </c>
      <c r="F88" s="18">
        <v>1400</v>
      </c>
      <c r="G88" s="18">
        <v>0</v>
      </c>
      <c r="H88" s="18">
        <v>0</v>
      </c>
      <c r="I88" s="29">
        <f t="shared" si="62"/>
        <v>1450</v>
      </c>
      <c r="J88" s="18">
        <v>1450</v>
      </c>
      <c r="K88" s="18">
        <v>0</v>
      </c>
      <c r="L88" s="18">
        <v>0</v>
      </c>
      <c r="M88" s="29">
        <f t="shared" si="64"/>
        <v>1700</v>
      </c>
      <c r="N88" s="18">
        <v>1700</v>
      </c>
      <c r="O88" s="18">
        <v>0</v>
      </c>
      <c r="P88" s="18">
        <v>0</v>
      </c>
    </row>
    <row r="89" spans="1:16" ht="58.5" x14ac:dyDescent="0.25">
      <c r="A89" s="1"/>
      <c r="B89" s="20"/>
      <c r="C89" s="19" t="s">
        <v>152</v>
      </c>
      <c r="D89" s="16" t="s">
        <v>301</v>
      </c>
      <c r="E89" s="29">
        <f t="shared" si="60"/>
        <v>2375</v>
      </c>
      <c r="F89" s="18">
        <v>2375</v>
      </c>
      <c r="G89" s="18">
        <v>0</v>
      </c>
      <c r="H89" s="18">
        <v>0</v>
      </c>
      <c r="I89" s="29">
        <f t="shared" si="62"/>
        <v>2840</v>
      </c>
      <c r="J89" s="18">
        <v>2840</v>
      </c>
      <c r="K89" s="18">
        <v>0</v>
      </c>
      <c r="L89" s="18">
        <v>0</v>
      </c>
      <c r="M89" s="29">
        <f t="shared" si="64"/>
        <v>3300</v>
      </c>
      <c r="N89" s="18">
        <v>3300</v>
      </c>
      <c r="O89" s="18">
        <v>0</v>
      </c>
      <c r="P89" s="18">
        <v>0</v>
      </c>
    </row>
    <row r="90" spans="1:16" ht="19.5" x14ac:dyDescent="0.25">
      <c r="A90" s="1"/>
      <c r="B90" s="20"/>
      <c r="C90" s="19" t="s">
        <v>153</v>
      </c>
      <c r="D90" s="16" t="s">
        <v>154</v>
      </c>
      <c r="E90" s="29">
        <f t="shared" si="60"/>
        <v>1575</v>
      </c>
      <c r="F90" s="18">
        <v>1575</v>
      </c>
      <c r="G90" s="18">
        <v>0</v>
      </c>
      <c r="H90" s="18">
        <v>0</v>
      </c>
      <c r="I90" s="29">
        <f t="shared" si="62"/>
        <v>1680</v>
      </c>
      <c r="J90" s="18">
        <v>1680</v>
      </c>
      <c r="K90" s="18">
        <v>0</v>
      </c>
      <c r="L90" s="18">
        <v>0</v>
      </c>
      <c r="M90" s="29">
        <f t="shared" si="64"/>
        <v>1800</v>
      </c>
      <c r="N90" s="18">
        <v>1800</v>
      </c>
      <c r="O90" s="18">
        <v>0</v>
      </c>
      <c r="P90" s="18">
        <v>0</v>
      </c>
    </row>
    <row r="91" spans="1:16" ht="39" x14ac:dyDescent="0.25">
      <c r="A91" s="1"/>
      <c r="B91" s="20"/>
      <c r="C91" s="19" t="s">
        <v>155</v>
      </c>
      <c r="D91" s="16" t="s">
        <v>156</v>
      </c>
      <c r="E91" s="29">
        <f t="shared" si="60"/>
        <v>250</v>
      </c>
      <c r="F91" s="18">
        <v>250</v>
      </c>
      <c r="G91" s="18">
        <v>0</v>
      </c>
      <c r="H91" s="18">
        <v>0</v>
      </c>
      <c r="I91" s="29">
        <f t="shared" si="62"/>
        <v>270</v>
      </c>
      <c r="J91" s="18">
        <v>270</v>
      </c>
      <c r="K91" s="18">
        <v>0</v>
      </c>
      <c r="L91" s="18">
        <v>0</v>
      </c>
      <c r="M91" s="29">
        <f t="shared" si="64"/>
        <v>300</v>
      </c>
      <c r="N91" s="18">
        <v>300</v>
      </c>
      <c r="O91" s="18">
        <v>0</v>
      </c>
      <c r="P91" s="18">
        <v>0</v>
      </c>
    </row>
    <row r="92" spans="1:16" ht="39" x14ac:dyDescent="0.25">
      <c r="A92" s="1"/>
      <c r="B92" s="20"/>
      <c r="C92" s="19" t="s">
        <v>157</v>
      </c>
      <c r="D92" s="16" t="s">
        <v>158</v>
      </c>
      <c r="E92" s="29">
        <f t="shared" si="60"/>
        <v>0</v>
      </c>
      <c r="F92" s="18">
        <v>0</v>
      </c>
      <c r="G92" s="18">
        <v>0</v>
      </c>
      <c r="H92" s="18">
        <v>0</v>
      </c>
      <c r="I92" s="29">
        <f t="shared" si="62"/>
        <v>0</v>
      </c>
      <c r="J92" s="18">
        <v>0</v>
      </c>
      <c r="K92" s="18">
        <v>0</v>
      </c>
      <c r="L92" s="18">
        <v>0</v>
      </c>
      <c r="M92" s="29">
        <f t="shared" si="64"/>
        <v>0</v>
      </c>
      <c r="N92" s="18">
        <v>0</v>
      </c>
      <c r="O92" s="18">
        <v>0</v>
      </c>
      <c r="P92" s="18">
        <v>0</v>
      </c>
    </row>
    <row r="93" spans="1:16" ht="78" x14ac:dyDescent="0.25">
      <c r="A93" s="1"/>
      <c r="B93" s="20"/>
      <c r="C93" s="19" t="s">
        <v>159</v>
      </c>
      <c r="D93" s="16" t="s">
        <v>302</v>
      </c>
      <c r="E93" s="29">
        <f t="shared" si="60"/>
        <v>4000</v>
      </c>
      <c r="F93" s="18">
        <v>4000</v>
      </c>
      <c r="G93" s="18">
        <v>0</v>
      </c>
      <c r="H93" s="18">
        <v>0</v>
      </c>
      <c r="I93" s="29">
        <f t="shared" si="62"/>
        <v>11000</v>
      </c>
      <c r="J93" s="18">
        <v>11000</v>
      </c>
      <c r="K93" s="18">
        <v>0</v>
      </c>
      <c r="L93" s="18">
        <v>0</v>
      </c>
      <c r="M93" s="29">
        <f t="shared" si="64"/>
        <v>11500</v>
      </c>
      <c r="N93" s="18">
        <v>11500</v>
      </c>
      <c r="O93" s="18">
        <v>0</v>
      </c>
      <c r="P93" s="18">
        <v>0</v>
      </c>
    </row>
    <row r="94" spans="1:16" ht="37.5" x14ac:dyDescent="0.25">
      <c r="A94" s="1"/>
      <c r="B94" s="13" t="s">
        <v>34</v>
      </c>
      <c r="C94" s="14"/>
      <c r="D94" s="15" t="s">
        <v>33</v>
      </c>
      <c r="E94" s="29">
        <f t="shared" si="60"/>
        <v>8800</v>
      </c>
      <c r="F94" s="18">
        <f t="shared" ref="F94:H94" si="120">SUM(F98:F104)</f>
        <v>8800</v>
      </c>
      <c r="G94" s="18">
        <f t="shared" si="120"/>
        <v>0</v>
      </c>
      <c r="H94" s="18">
        <f t="shared" si="120"/>
        <v>0</v>
      </c>
      <c r="I94" s="29">
        <f t="shared" si="62"/>
        <v>9000</v>
      </c>
      <c r="J94" s="18">
        <f>SUM(J98:J104)</f>
        <v>9000</v>
      </c>
      <c r="K94" s="18">
        <f t="shared" ref="K94:P94" si="121">SUM(K98:K104)</f>
        <v>0</v>
      </c>
      <c r="L94" s="18">
        <f t="shared" si="121"/>
        <v>0</v>
      </c>
      <c r="M94" s="29">
        <f t="shared" si="64"/>
        <v>9600</v>
      </c>
      <c r="N94" s="18">
        <f>SUM(N98:N104)</f>
        <v>9600</v>
      </c>
      <c r="O94" s="18">
        <f t="shared" si="121"/>
        <v>0</v>
      </c>
      <c r="P94" s="18">
        <f t="shared" si="121"/>
        <v>0</v>
      </c>
    </row>
    <row r="95" spans="1:16" ht="19.5" x14ac:dyDescent="0.25">
      <c r="A95" s="1"/>
      <c r="B95" s="13"/>
      <c r="C95" s="14"/>
      <c r="D95" s="15" t="s">
        <v>75</v>
      </c>
      <c r="E95" s="29">
        <f t="shared" si="60"/>
        <v>0</v>
      </c>
      <c r="F95" s="18">
        <f t="shared" ref="F95" si="122">SUM(F96:F97)</f>
        <v>0</v>
      </c>
      <c r="G95" s="18">
        <f t="shared" ref="G95" si="123">SUM(G96:G97)</f>
        <v>0</v>
      </c>
      <c r="H95" s="18">
        <f t="shared" ref="H95" si="124">SUM(H96:H97)</f>
        <v>0</v>
      </c>
      <c r="I95" s="29">
        <f t="shared" si="62"/>
        <v>0</v>
      </c>
      <c r="J95" s="18">
        <f t="shared" ref="J95" si="125">SUM(J96:J97)</f>
        <v>0</v>
      </c>
      <c r="K95" s="18">
        <f t="shared" ref="K95" si="126">SUM(K96:K97)</f>
        <v>0</v>
      </c>
      <c r="L95" s="18">
        <f t="shared" ref="L95" si="127">SUM(L96:L97)</f>
        <v>0</v>
      </c>
      <c r="M95" s="29">
        <f t="shared" si="64"/>
        <v>0</v>
      </c>
      <c r="N95" s="18">
        <f t="shared" ref="N95" si="128">SUM(N96:N97)</f>
        <v>0</v>
      </c>
      <c r="O95" s="18">
        <f t="shared" ref="O95" si="129">SUM(O96:O97)</f>
        <v>0</v>
      </c>
      <c r="P95" s="18">
        <f t="shared" ref="P95" si="130">SUM(P96:P97)</f>
        <v>0</v>
      </c>
    </row>
    <row r="96" spans="1:16" ht="19.5" x14ac:dyDescent="0.25">
      <c r="A96" s="1"/>
      <c r="B96" s="13"/>
      <c r="C96" s="14"/>
      <c r="D96" s="16" t="s">
        <v>319</v>
      </c>
      <c r="E96" s="29">
        <f t="shared" si="60"/>
        <v>0</v>
      </c>
      <c r="F96" s="18">
        <v>0</v>
      </c>
      <c r="G96" s="18">
        <v>0</v>
      </c>
      <c r="H96" s="18">
        <v>0</v>
      </c>
      <c r="I96" s="29">
        <f t="shared" si="62"/>
        <v>0</v>
      </c>
      <c r="J96" s="18">
        <v>0</v>
      </c>
      <c r="K96" s="18">
        <v>0</v>
      </c>
      <c r="L96" s="18">
        <v>0</v>
      </c>
      <c r="M96" s="29">
        <f t="shared" si="64"/>
        <v>0</v>
      </c>
      <c r="N96" s="18">
        <v>0</v>
      </c>
      <c r="O96" s="18">
        <v>0</v>
      </c>
      <c r="P96" s="18">
        <v>0</v>
      </c>
    </row>
    <row r="97" spans="1:16" ht="19.5" x14ac:dyDescent="0.25">
      <c r="A97" s="1"/>
      <c r="B97" s="13"/>
      <c r="C97" s="14"/>
      <c r="D97" s="16" t="s">
        <v>79</v>
      </c>
      <c r="E97" s="29">
        <f t="shared" si="60"/>
        <v>0</v>
      </c>
      <c r="F97" s="18">
        <v>0</v>
      </c>
      <c r="G97" s="18">
        <v>0</v>
      </c>
      <c r="H97" s="18">
        <v>0</v>
      </c>
      <c r="I97" s="29">
        <f t="shared" si="62"/>
        <v>0</v>
      </c>
      <c r="J97" s="18">
        <v>0</v>
      </c>
      <c r="K97" s="18">
        <v>0</v>
      </c>
      <c r="L97" s="18">
        <v>0</v>
      </c>
      <c r="M97" s="29">
        <f t="shared" si="64"/>
        <v>0</v>
      </c>
      <c r="N97" s="18">
        <v>0</v>
      </c>
      <c r="O97" s="18">
        <v>0</v>
      </c>
      <c r="P97" s="18">
        <v>0</v>
      </c>
    </row>
    <row r="98" spans="1:16" ht="19.5" x14ac:dyDescent="0.25">
      <c r="A98" s="1"/>
      <c r="B98" s="20"/>
      <c r="C98" s="19" t="s">
        <v>160</v>
      </c>
      <c r="D98" s="16" t="s">
        <v>161</v>
      </c>
      <c r="E98" s="29">
        <f t="shared" si="60"/>
        <v>5900</v>
      </c>
      <c r="F98" s="18">
        <v>5900</v>
      </c>
      <c r="G98" s="18">
        <v>0</v>
      </c>
      <c r="H98" s="18">
        <v>0</v>
      </c>
      <c r="I98" s="29">
        <f t="shared" si="62"/>
        <v>6000</v>
      </c>
      <c r="J98" s="18">
        <v>6000</v>
      </c>
      <c r="K98" s="18">
        <v>0</v>
      </c>
      <c r="L98" s="18">
        <v>0</v>
      </c>
      <c r="M98" s="29">
        <f t="shared" si="64"/>
        <v>6200</v>
      </c>
      <c r="N98" s="18">
        <v>6200</v>
      </c>
      <c r="O98" s="18">
        <v>0</v>
      </c>
      <c r="P98" s="18">
        <v>0</v>
      </c>
    </row>
    <row r="99" spans="1:16" ht="39" x14ac:dyDescent="0.25">
      <c r="A99" s="1"/>
      <c r="B99" s="20"/>
      <c r="C99" s="19" t="s">
        <v>162</v>
      </c>
      <c r="D99" s="16" t="s">
        <v>163</v>
      </c>
      <c r="E99" s="29">
        <f t="shared" si="60"/>
        <v>0</v>
      </c>
      <c r="F99" s="18">
        <v>0</v>
      </c>
      <c r="G99" s="18">
        <v>0</v>
      </c>
      <c r="H99" s="18">
        <v>0</v>
      </c>
      <c r="I99" s="29">
        <f t="shared" si="62"/>
        <v>0</v>
      </c>
      <c r="J99" s="18">
        <v>0</v>
      </c>
      <c r="K99" s="18">
        <v>0</v>
      </c>
      <c r="L99" s="18">
        <v>0</v>
      </c>
      <c r="M99" s="29">
        <f t="shared" si="64"/>
        <v>0</v>
      </c>
      <c r="N99" s="18">
        <v>0</v>
      </c>
      <c r="O99" s="18">
        <v>0</v>
      </c>
      <c r="P99" s="18">
        <v>0</v>
      </c>
    </row>
    <row r="100" spans="1:16" ht="19.5" x14ac:dyDescent="0.25">
      <c r="A100" s="1"/>
      <c r="B100" s="20"/>
      <c r="C100" s="19" t="s">
        <v>164</v>
      </c>
      <c r="D100" s="16" t="s">
        <v>165</v>
      </c>
      <c r="E100" s="29">
        <f t="shared" si="60"/>
        <v>450</v>
      </c>
      <c r="F100" s="18">
        <v>450</v>
      </c>
      <c r="G100" s="18">
        <v>0</v>
      </c>
      <c r="H100" s="18">
        <v>0</v>
      </c>
      <c r="I100" s="29">
        <f t="shared" si="62"/>
        <v>450</v>
      </c>
      <c r="J100" s="18">
        <v>450</v>
      </c>
      <c r="K100" s="18">
        <v>0</v>
      </c>
      <c r="L100" s="18">
        <v>0</v>
      </c>
      <c r="M100" s="29">
        <f t="shared" si="64"/>
        <v>450</v>
      </c>
      <c r="N100" s="18">
        <v>450</v>
      </c>
      <c r="O100" s="18">
        <v>0</v>
      </c>
      <c r="P100" s="18">
        <v>0</v>
      </c>
    </row>
    <row r="101" spans="1:16" ht="58.5" x14ac:dyDescent="0.25">
      <c r="A101" s="1"/>
      <c r="B101" s="20"/>
      <c r="C101" s="19" t="s">
        <v>166</v>
      </c>
      <c r="D101" s="16" t="s">
        <v>167</v>
      </c>
      <c r="E101" s="29">
        <f t="shared" si="60"/>
        <v>550</v>
      </c>
      <c r="F101" s="18">
        <v>550</v>
      </c>
      <c r="G101" s="18">
        <v>0</v>
      </c>
      <c r="H101" s="18">
        <v>0</v>
      </c>
      <c r="I101" s="29">
        <f t="shared" si="62"/>
        <v>550</v>
      </c>
      <c r="J101" s="18">
        <v>550</v>
      </c>
      <c r="K101" s="18">
        <v>0</v>
      </c>
      <c r="L101" s="18">
        <v>0</v>
      </c>
      <c r="M101" s="29">
        <f t="shared" si="64"/>
        <v>550</v>
      </c>
      <c r="N101" s="18">
        <v>550</v>
      </c>
      <c r="O101" s="18">
        <v>0</v>
      </c>
      <c r="P101" s="18">
        <v>0</v>
      </c>
    </row>
    <row r="102" spans="1:16" ht="58.5" x14ac:dyDescent="0.25">
      <c r="A102" s="1"/>
      <c r="B102" s="20"/>
      <c r="C102" s="19" t="s">
        <v>168</v>
      </c>
      <c r="D102" s="16" t="s">
        <v>169</v>
      </c>
      <c r="E102" s="29">
        <f t="shared" si="60"/>
        <v>800</v>
      </c>
      <c r="F102" s="18">
        <v>800</v>
      </c>
      <c r="G102" s="18">
        <v>0</v>
      </c>
      <c r="H102" s="18">
        <v>0</v>
      </c>
      <c r="I102" s="29">
        <f t="shared" si="62"/>
        <v>800</v>
      </c>
      <c r="J102" s="18">
        <v>800</v>
      </c>
      <c r="K102" s="18">
        <v>0</v>
      </c>
      <c r="L102" s="18">
        <v>0</v>
      </c>
      <c r="M102" s="29">
        <f t="shared" si="64"/>
        <v>800</v>
      </c>
      <c r="N102" s="18">
        <v>800</v>
      </c>
      <c r="O102" s="18">
        <v>0</v>
      </c>
      <c r="P102" s="18">
        <v>0</v>
      </c>
    </row>
    <row r="103" spans="1:16" ht="19.5" x14ac:dyDescent="0.25">
      <c r="A103" s="1"/>
      <c r="B103" s="20"/>
      <c r="C103" s="19" t="s">
        <v>170</v>
      </c>
      <c r="D103" s="16" t="s">
        <v>171</v>
      </c>
      <c r="E103" s="29">
        <f t="shared" si="60"/>
        <v>300</v>
      </c>
      <c r="F103" s="18">
        <v>300</v>
      </c>
      <c r="G103" s="18">
        <v>0</v>
      </c>
      <c r="H103" s="18">
        <v>0</v>
      </c>
      <c r="I103" s="29">
        <f t="shared" si="62"/>
        <v>300</v>
      </c>
      <c r="J103" s="18">
        <v>300</v>
      </c>
      <c r="K103" s="18">
        <v>0</v>
      </c>
      <c r="L103" s="18">
        <v>0</v>
      </c>
      <c r="M103" s="29">
        <f t="shared" si="64"/>
        <v>400</v>
      </c>
      <c r="N103" s="18">
        <v>400</v>
      </c>
      <c r="O103" s="18">
        <v>0</v>
      </c>
      <c r="P103" s="18">
        <v>0</v>
      </c>
    </row>
    <row r="104" spans="1:16" ht="19.5" x14ac:dyDescent="0.25">
      <c r="A104" s="1"/>
      <c r="B104" s="20"/>
      <c r="C104" s="19" t="s">
        <v>172</v>
      </c>
      <c r="D104" s="16" t="s">
        <v>173</v>
      </c>
      <c r="E104" s="29">
        <f t="shared" si="60"/>
        <v>800</v>
      </c>
      <c r="F104" s="18">
        <v>800</v>
      </c>
      <c r="G104" s="18">
        <v>0</v>
      </c>
      <c r="H104" s="18">
        <v>0</v>
      </c>
      <c r="I104" s="29">
        <f t="shared" si="62"/>
        <v>900</v>
      </c>
      <c r="J104" s="18">
        <v>900</v>
      </c>
      <c r="K104" s="18">
        <v>0</v>
      </c>
      <c r="L104" s="18">
        <v>0</v>
      </c>
      <c r="M104" s="29">
        <f t="shared" si="64"/>
        <v>1200</v>
      </c>
      <c r="N104" s="18">
        <v>1200</v>
      </c>
      <c r="O104" s="18">
        <v>0</v>
      </c>
      <c r="P104" s="18">
        <v>0</v>
      </c>
    </row>
    <row r="105" spans="1:16" ht="37.5" x14ac:dyDescent="0.25">
      <c r="A105" s="1"/>
      <c r="B105" s="13" t="s">
        <v>35</v>
      </c>
      <c r="C105" s="14"/>
      <c r="D105" s="15" t="s">
        <v>36</v>
      </c>
      <c r="E105" s="29">
        <f t="shared" si="60"/>
        <v>11300</v>
      </c>
      <c r="F105" s="18">
        <f>SUM(F109:F114)</f>
        <v>11300</v>
      </c>
      <c r="G105" s="18">
        <f t="shared" ref="G105:H105" si="131">SUM(G109:G114)</f>
        <v>0</v>
      </c>
      <c r="H105" s="18">
        <f t="shared" si="131"/>
        <v>0</v>
      </c>
      <c r="I105" s="29">
        <f t="shared" si="62"/>
        <v>12000</v>
      </c>
      <c r="J105" s="18">
        <f>SUM(J109:J114)</f>
        <v>12000</v>
      </c>
      <c r="K105" s="18">
        <f t="shared" ref="K105:L105" si="132">SUM(K109:K114)</f>
        <v>0</v>
      </c>
      <c r="L105" s="18">
        <f t="shared" si="132"/>
        <v>0</v>
      </c>
      <c r="M105" s="29">
        <f t="shared" si="64"/>
        <v>12600</v>
      </c>
      <c r="N105" s="18">
        <f>SUM(N109:N114)</f>
        <v>12600</v>
      </c>
      <c r="O105" s="18">
        <f t="shared" ref="O105:P105" si="133">SUM(O109:O114)</f>
        <v>0</v>
      </c>
      <c r="P105" s="18">
        <f t="shared" si="133"/>
        <v>0</v>
      </c>
    </row>
    <row r="106" spans="1:16" ht="19.5" x14ac:dyDescent="0.25">
      <c r="A106" s="1"/>
      <c r="B106" s="13"/>
      <c r="C106" s="14"/>
      <c r="D106" s="15" t="s">
        <v>75</v>
      </c>
      <c r="E106" s="29">
        <f t="shared" si="60"/>
        <v>0</v>
      </c>
      <c r="F106" s="18">
        <f t="shared" ref="F106" si="134">SUM(F107:F108)</f>
        <v>0</v>
      </c>
      <c r="G106" s="18">
        <f t="shared" ref="G106" si="135">SUM(G107:G108)</f>
        <v>0</v>
      </c>
      <c r="H106" s="18">
        <f t="shared" ref="H106" si="136">SUM(H107:H108)</f>
        <v>0</v>
      </c>
      <c r="I106" s="29">
        <f t="shared" si="62"/>
        <v>0</v>
      </c>
      <c r="J106" s="18">
        <f t="shared" ref="J106" si="137">SUM(J107:J108)</f>
        <v>0</v>
      </c>
      <c r="K106" s="18">
        <f t="shared" ref="K106" si="138">SUM(K107:K108)</f>
        <v>0</v>
      </c>
      <c r="L106" s="18">
        <f t="shared" ref="L106" si="139">SUM(L107:L108)</f>
        <v>0</v>
      </c>
      <c r="M106" s="29">
        <f t="shared" si="64"/>
        <v>0</v>
      </c>
      <c r="N106" s="18">
        <f t="shared" ref="N106" si="140">SUM(N107:N108)</f>
        <v>0</v>
      </c>
      <c r="O106" s="18">
        <f t="shared" ref="O106" si="141">SUM(O107:O108)</f>
        <v>0</v>
      </c>
      <c r="P106" s="18">
        <f t="shared" ref="P106" si="142">SUM(P107:P108)</f>
        <v>0</v>
      </c>
    </row>
    <row r="107" spans="1:16" ht="19.5" x14ac:dyDescent="0.25">
      <c r="A107" s="1"/>
      <c r="B107" s="13"/>
      <c r="C107" s="14"/>
      <c r="D107" s="16" t="s">
        <v>319</v>
      </c>
      <c r="E107" s="29">
        <f t="shared" si="60"/>
        <v>0</v>
      </c>
      <c r="F107" s="18">
        <v>0</v>
      </c>
      <c r="G107" s="18">
        <v>0</v>
      </c>
      <c r="H107" s="18">
        <v>0</v>
      </c>
      <c r="I107" s="29">
        <f t="shared" si="62"/>
        <v>0</v>
      </c>
      <c r="J107" s="18">
        <v>0</v>
      </c>
      <c r="K107" s="18">
        <v>0</v>
      </c>
      <c r="L107" s="18">
        <v>0</v>
      </c>
      <c r="M107" s="29">
        <f t="shared" si="64"/>
        <v>0</v>
      </c>
      <c r="N107" s="18">
        <v>0</v>
      </c>
      <c r="O107" s="18">
        <v>0</v>
      </c>
      <c r="P107" s="18">
        <v>0</v>
      </c>
    </row>
    <row r="108" spans="1:16" ht="19.5" x14ac:dyDescent="0.25">
      <c r="A108" s="1"/>
      <c r="B108" s="13"/>
      <c r="C108" s="14"/>
      <c r="D108" s="16" t="s">
        <v>79</v>
      </c>
      <c r="E108" s="29">
        <f t="shared" si="60"/>
        <v>0</v>
      </c>
      <c r="F108" s="18">
        <v>0</v>
      </c>
      <c r="G108" s="18">
        <v>0</v>
      </c>
      <c r="H108" s="18">
        <v>0</v>
      </c>
      <c r="I108" s="29">
        <f t="shared" si="62"/>
        <v>0</v>
      </c>
      <c r="J108" s="18">
        <v>0</v>
      </c>
      <c r="K108" s="18">
        <v>0</v>
      </c>
      <c r="L108" s="18">
        <v>0</v>
      </c>
      <c r="M108" s="29">
        <f t="shared" si="64"/>
        <v>0</v>
      </c>
      <c r="N108" s="18">
        <v>0</v>
      </c>
      <c r="O108" s="18">
        <v>0</v>
      </c>
      <c r="P108" s="18">
        <v>0</v>
      </c>
    </row>
    <row r="109" spans="1:16" ht="97.5" x14ac:dyDescent="0.25">
      <c r="A109" s="1"/>
      <c r="B109" s="20"/>
      <c r="C109" s="19" t="s">
        <v>174</v>
      </c>
      <c r="D109" s="16" t="s">
        <v>175</v>
      </c>
      <c r="E109" s="29">
        <f t="shared" si="60"/>
        <v>2200</v>
      </c>
      <c r="F109" s="18">
        <v>2200</v>
      </c>
      <c r="G109" s="18">
        <v>0</v>
      </c>
      <c r="H109" s="18">
        <v>0</v>
      </c>
      <c r="I109" s="29">
        <f t="shared" si="62"/>
        <v>2300</v>
      </c>
      <c r="J109" s="18">
        <v>2300</v>
      </c>
      <c r="K109" s="18">
        <v>0</v>
      </c>
      <c r="L109" s="18">
        <v>0</v>
      </c>
      <c r="M109" s="29">
        <f t="shared" si="64"/>
        <v>2400</v>
      </c>
      <c r="N109" s="18">
        <v>2400</v>
      </c>
      <c r="O109" s="18">
        <v>0</v>
      </c>
      <c r="P109" s="18">
        <v>0</v>
      </c>
    </row>
    <row r="110" spans="1:16" ht="117" x14ac:dyDescent="0.25">
      <c r="A110" s="1"/>
      <c r="B110" s="20"/>
      <c r="C110" s="19" t="s">
        <v>176</v>
      </c>
      <c r="D110" s="16" t="s">
        <v>303</v>
      </c>
      <c r="E110" s="29">
        <f t="shared" si="60"/>
        <v>4800</v>
      </c>
      <c r="F110" s="18">
        <v>4800</v>
      </c>
      <c r="G110" s="18">
        <v>0</v>
      </c>
      <c r="H110" s="18">
        <v>0</v>
      </c>
      <c r="I110" s="29">
        <f t="shared" si="62"/>
        <v>4900</v>
      </c>
      <c r="J110" s="18">
        <v>4900</v>
      </c>
      <c r="K110" s="18">
        <v>0</v>
      </c>
      <c r="L110" s="18">
        <v>0</v>
      </c>
      <c r="M110" s="29">
        <f t="shared" si="64"/>
        <v>5000</v>
      </c>
      <c r="N110" s="18">
        <v>5000</v>
      </c>
      <c r="O110" s="18">
        <v>0</v>
      </c>
      <c r="P110" s="18">
        <v>0</v>
      </c>
    </row>
    <row r="111" spans="1:16" ht="19.5" x14ac:dyDescent="0.25">
      <c r="A111" s="1"/>
      <c r="B111" s="20"/>
      <c r="C111" s="19" t="s">
        <v>177</v>
      </c>
      <c r="D111" s="16" t="s">
        <v>178</v>
      </c>
      <c r="E111" s="29">
        <f t="shared" si="60"/>
        <v>3634</v>
      </c>
      <c r="F111" s="18">
        <v>3634</v>
      </c>
      <c r="G111" s="18">
        <v>0</v>
      </c>
      <c r="H111" s="18">
        <v>0</v>
      </c>
      <c r="I111" s="29">
        <f t="shared" si="62"/>
        <v>4034</v>
      </c>
      <c r="J111" s="18">
        <v>4034</v>
      </c>
      <c r="K111" s="18">
        <v>0</v>
      </c>
      <c r="L111" s="18">
        <v>0</v>
      </c>
      <c r="M111" s="29">
        <f t="shared" si="64"/>
        <v>4434</v>
      </c>
      <c r="N111" s="18">
        <v>4434</v>
      </c>
      <c r="O111" s="18">
        <v>0</v>
      </c>
      <c r="P111" s="18">
        <v>0</v>
      </c>
    </row>
    <row r="112" spans="1:16" ht="39" x14ac:dyDescent="0.25">
      <c r="A112" s="1"/>
      <c r="B112" s="20"/>
      <c r="C112" s="19" t="s">
        <v>179</v>
      </c>
      <c r="D112" s="16" t="s">
        <v>180</v>
      </c>
      <c r="E112" s="29">
        <f t="shared" ref="E112:E175" si="143">SUM(F112:H112)</f>
        <v>36</v>
      </c>
      <c r="F112" s="18">
        <v>36</v>
      </c>
      <c r="G112" s="18">
        <v>0</v>
      </c>
      <c r="H112" s="18">
        <v>0</v>
      </c>
      <c r="I112" s="29">
        <f t="shared" ref="I112:I175" si="144">SUM(J112:L112)</f>
        <v>36</v>
      </c>
      <c r="J112" s="18">
        <v>36</v>
      </c>
      <c r="K112" s="18">
        <v>0</v>
      </c>
      <c r="L112" s="18">
        <v>0</v>
      </c>
      <c r="M112" s="29">
        <f t="shared" ref="M112:M175" si="145">SUM(N112:P112)</f>
        <v>36</v>
      </c>
      <c r="N112" s="18">
        <v>36</v>
      </c>
      <c r="O112" s="18">
        <v>0</v>
      </c>
      <c r="P112" s="18">
        <v>0</v>
      </c>
    </row>
    <row r="113" spans="1:16" ht="19.5" x14ac:dyDescent="0.25">
      <c r="A113" s="1"/>
      <c r="B113" s="20"/>
      <c r="C113" s="19" t="s">
        <v>181</v>
      </c>
      <c r="D113" s="16" t="s">
        <v>182</v>
      </c>
      <c r="E113" s="29">
        <f t="shared" si="143"/>
        <v>130</v>
      </c>
      <c r="F113" s="18">
        <v>130</v>
      </c>
      <c r="G113" s="18">
        <v>0</v>
      </c>
      <c r="H113" s="18">
        <v>0</v>
      </c>
      <c r="I113" s="29">
        <f t="shared" si="144"/>
        <v>130</v>
      </c>
      <c r="J113" s="18">
        <v>130</v>
      </c>
      <c r="K113" s="18">
        <v>0</v>
      </c>
      <c r="L113" s="18">
        <v>0</v>
      </c>
      <c r="M113" s="29">
        <f t="shared" si="145"/>
        <v>130</v>
      </c>
      <c r="N113" s="18">
        <v>130</v>
      </c>
      <c r="O113" s="18">
        <v>0</v>
      </c>
      <c r="P113" s="18">
        <v>0</v>
      </c>
    </row>
    <row r="114" spans="1:16" ht="39" x14ac:dyDescent="0.25">
      <c r="A114" s="1"/>
      <c r="B114" s="20"/>
      <c r="C114" s="19" t="s">
        <v>183</v>
      </c>
      <c r="D114" s="16" t="s">
        <v>184</v>
      </c>
      <c r="E114" s="29">
        <f t="shared" si="143"/>
        <v>500</v>
      </c>
      <c r="F114" s="18">
        <v>500</v>
      </c>
      <c r="G114" s="18">
        <v>0</v>
      </c>
      <c r="H114" s="18">
        <v>0</v>
      </c>
      <c r="I114" s="29">
        <f t="shared" si="144"/>
        <v>600</v>
      </c>
      <c r="J114" s="18">
        <v>600</v>
      </c>
      <c r="K114" s="18">
        <v>0</v>
      </c>
      <c r="L114" s="18">
        <v>0</v>
      </c>
      <c r="M114" s="29">
        <f t="shared" si="145"/>
        <v>600</v>
      </c>
      <c r="N114" s="18">
        <v>600</v>
      </c>
      <c r="O114" s="18">
        <v>0</v>
      </c>
      <c r="P114" s="18">
        <v>0</v>
      </c>
    </row>
    <row r="115" spans="1:16" ht="37.5" x14ac:dyDescent="0.25">
      <c r="A115" s="1"/>
      <c r="B115" s="13" t="s">
        <v>38</v>
      </c>
      <c r="C115" s="14"/>
      <c r="D115" s="15" t="s">
        <v>37</v>
      </c>
      <c r="E115" s="29">
        <f t="shared" si="143"/>
        <v>760</v>
      </c>
      <c r="F115" s="18">
        <f t="shared" ref="F115:P115" si="146">SUM(F119:F125)</f>
        <v>760</v>
      </c>
      <c r="G115" s="18">
        <f t="shared" si="146"/>
        <v>0</v>
      </c>
      <c r="H115" s="18">
        <f t="shared" si="146"/>
        <v>0</v>
      </c>
      <c r="I115" s="29">
        <f t="shared" si="144"/>
        <v>760</v>
      </c>
      <c r="J115" s="18">
        <f t="shared" ref="J115" si="147">SUM(J119:J125)</f>
        <v>760</v>
      </c>
      <c r="K115" s="18">
        <f t="shared" si="146"/>
        <v>0</v>
      </c>
      <c r="L115" s="18">
        <f t="shared" si="146"/>
        <v>0</v>
      </c>
      <c r="M115" s="29">
        <f t="shared" si="145"/>
        <v>900</v>
      </c>
      <c r="N115" s="18">
        <f t="shared" ref="N115" si="148">SUM(N119:N125)</f>
        <v>900</v>
      </c>
      <c r="O115" s="18">
        <f t="shared" si="146"/>
        <v>0</v>
      </c>
      <c r="P115" s="18">
        <f t="shared" si="146"/>
        <v>0</v>
      </c>
    </row>
    <row r="116" spans="1:16" ht="19.5" x14ac:dyDescent="0.25">
      <c r="A116" s="1"/>
      <c r="B116" s="13"/>
      <c r="C116" s="14"/>
      <c r="D116" s="15" t="s">
        <v>75</v>
      </c>
      <c r="E116" s="29">
        <f t="shared" si="143"/>
        <v>0</v>
      </c>
      <c r="F116" s="18">
        <f t="shared" ref="F116" si="149">SUM(F117:F118)</f>
        <v>0</v>
      </c>
      <c r="G116" s="18">
        <f t="shared" ref="G116" si="150">SUM(G117:G118)</f>
        <v>0</v>
      </c>
      <c r="H116" s="18">
        <f t="shared" ref="H116" si="151">SUM(H117:H118)</f>
        <v>0</v>
      </c>
      <c r="I116" s="29">
        <f t="shared" si="144"/>
        <v>0</v>
      </c>
      <c r="J116" s="18">
        <f t="shared" ref="J116" si="152">SUM(J117:J118)</f>
        <v>0</v>
      </c>
      <c r="K116" s="18">
        <f t="shared" ref="K116" si="153">SUM(K117:K118)</f>
        <v>0</v>
      </c>
      <c r="L116" s="18">
        <f t="shared" ref="L116" si="154">SUM(L117:L118)</f>
        <v>0</v>
      </c>
      <c r="M116" s="29">
        <f t="shared" si="145"/>
        <v>0</v>
      </c>
      <c r="N116" s="18">
        <f t="shared" ref="N116" si="155">SUM(N117:N118)</f>
        <v>0</v>
      </c>
      <c r="O116" s="18">
        <f t="shared" ref="O116" si="156">SUM(O117:O118)</f>
        <v>0</v>
      </c>
      <c r="P116" s="18">
        <f t="shared" ref="P116" si="157">SUM(P117:P118)</f>
        <v>0</v>
      </c>
    </row>
    <row r="117" spans="1:16" ht="19.5" x14ac:dyDescent="0.25">
      <c r="A117" s="1"/>
      <c r="B117" s="13"/>
      <c r="C117" s="14"/>
      <c r="D117" s="16" t="s">
        <v>319</v>
      </c>
      <c r="E117" s="29">
        <f t="shared" si="143"/>
        <v>0</v>
      </c>
      <c r="F117" s="18">
        <v>0</v>
      </c>
      <c r="G117" s="18">
        <v>0</v>
      </c>
      <c r="H117" s="18">
        <v>0</v>
      </c>
      <c r="I117" s="29">
        <f t="shared" si="144"/>
        <v>0</v>
      </c>
      <c r="J117" s="18">
        <v>0</v>
      </c>
      <c r="K117" s="18">
        <v>0</v>
      </c>
      <c r="L117" s="18">
        <v>0</v>
      </c>
      <c r="M117" s="29">
        <f t="shared" si="145"/>
        <v>0</v>
      </c>
      <c r="N117" s="18">
        <v>0</v>
      </c>
      <c r="O117" s="18">
        <v>0</v>
      </c>
      <c r="P117" s="18">
        <v>0</v>
      </c>
    </row>
    <row r="118" spans="1:16" ht="19.5" x14ac:dyDescent="0.25">
      <c r="A118" s="1"/>
      <c r="B118" s="13"/>
      <c r="C118" s="14"/>
      <c r="D118" s="16" t="s">
        <v>79</v>
      </c>
      <c r="E118" s="29">
        <f t="shared" si="143"/>
        <v>0</v>
      </c>
      <c r="F118" s="18">
        <v>0</v>
      </c>
      <c r="G118" s="18">
        <v>0</v>
      </c>
      <c r="H118" s="18">
        <v>0</v>
      </c>
      <c r="I118" s="29">
        <f t="shared" si="144"/>
        <v>0</v>
      </c>
      <c r="J118" s="18">
        <v>0</v>
      </c>
      <c r="K118" s="18">
        <v>0</v>
      </c>
      <c r="L118" s="18">
        <v>0</v>
      </c>
      <c r="M118" s="29">
        <f t="shared" si="145"/>
        <v>0</v>
      </c>
      <c r="N118" s="18">
        <v>0</v>
      </c>
      <c r="O118" s="18">
        <v>0</v>
      </c>
      <c r="P118" s="18">
        <v>0</v>
      </c>
    </row>
    <row r="119" spans="1:16" ht="19.5" x14ac:dyDescent="0.25">
      <c r="A119" s="1"/>
      <c r="B119" s="20"/>
      <c r="C119" s="19" t="s">
        <v>185</v>
      </c>
      <c r="D119" s="16" t="s">
        <v>186</v>
      </c>
      <c r="E119" s="29">
        <f t="shared" si="143"/>
        <v>170</v>
      </c>
      <c r="F119" s="18">
        <v>170</v>
      </c>
      <c r="G119" s="18">
        <v>0</v>
      </c>
      <c r="H119" s="18">
        <v>0</v>
      </c>
      <c r="I119" s="29">
        <f t="shared" si="144"/>
        <v>170</v>
      </c>
      <c r="J119" s="18">
        <v>170</v>
      </c>
      <c r="K119" s="18">
        <v>0</v>
      </c>
      <c r="L119" s="18">
        <v>0</v>
      </c>
      <c r="M119" s="29">
        <f t="shared" si="145"/>
        <v>180</v>
      </c>
      <c r="N119" s="18">
        <v>180</v>
      </c>
      <c r="O119" s="18">
        <v>0</v>
      </c>
      <c r="P119" s="18">
        <v>0</v>
      </c>
    </row>
    <row r="120" spans="1:16" ht="39" x14ac:dyDescent="0.25">
      <c r="A120" s="1"/>
      <c r="B120" s="20"/>
      <c r="C120" s="19" t="s">
        <v>187</v>
      </c>
      <c r="D120" s="16" t="s">
        <v>304</v>
      </c>
      <c r="E120" s="29">
        <f t="shared" si="143"/>
        <v>45</v>
      </c>
      <c r="F120" s="18">
        <v>45</v>
      </c>
      <c r="G120" s="18">
        <v>0</v>
      </c>
      <c r="H120" s="18">
        <v>0</v>
      </c>
      <c r="I120" s="29">
        <f t="shared" si="144"/>
        <v>45</v>
      </c>
      <c r="J120" s="18">
        <v>45</v>
      </c>
      <c r="K120" s="18">
        <v>0</v>
      </c>
      <c r="L120" s="18">
        <v>0</v>
      </c>
      <c r="M120" s="29">
        <f t="shared" si="145"/>
        <v>70</v>
      </c>
      <c r="N120" s="18">
        <v>70</v>
      </c>
      <c r="O120" s="18">
        <v>0</v>
      </c>
      <c r="P120" s="18">
        <v>0</v>
      </c>
    </row>
    <row r="121" spans="1:16" ht="19.5" x14ac:dyDescent="0.25">
      <c r="A121" s="1"/>
      <c r="B121" s="20"/>
      <c r="C121" s="19" t="s">
        <v>188</v>
      </c>
      <c r="D121" s="16" t="s">
        <v>305</v>
      </c>
      <c r="E121" s="29">
        <f t="shared" si="143"/>
        <v>45</v>
      </c>
      <c r="F121" s="18">
        <v>45</v>
      </c>
      <c r="G121" s="18">
        <v>0</v>
      </c>
      <c r="H121" s="18">
        <v>0</v>
      </c>
      <c r="I121" s="29">
        <f t="shared" si="144"/>
        <v>45</v>
      </c>
      <c r="J121" s="18">
        <v>45</v>
      </c>
      <c r="K121" s="18">
        <v>0</v>
      </c>
      <c r="L121" s="18">
        <v>0</v>
      </c>
      <c r="M121" s="29">
        <f t="shared" si="145"/>
        <v>70</v>
      </c>
      <c r="N121" s="18">
        <v>70</v>
      </c>
      <c r="O121" s="18">
        <v>0</v>
      </c>
      <c r="P121" s="18">
        <v>0</v>
      </c>
    </row>
    <row r="122" spans="1:16" ht="19.5" x14ac:dyDescent="0.25">
      <c r="A122" s="1"/>
      <c r="B122" s="20"/>
      <c r="C122" s="19" t="s">
        <v>190</v>
      </c>
      <c r="D122" s="16" t="s">
        <v>189</v>
      </c>
      <c r="E122" s="29">
        <f t="shared" si="143"/>
        <v>80</v>
      </c>
      <c r="F122" s="18">
        <v>80</v>
      </c>
      <c r="G122" s="18">
        <v>0</v>
      </c>
      <c r="H122" s="18">
        <v>0</v>
      </c>
      <c r="I122" s="29">
        <f t="shared" si="144"/>
        <v>80</v>
      </c>
      <c r="J122" s="18">
        <v>80</v>
      </c>
      <c r="K122" s="18">
        <v>0</v>
      </c>
      <c r="L122" s="18">
        <v>0</v>
      </c>
      <c r="M122" s="29">
        <f t="shared" si="145"/>
        <v>90</v>
      </c>
      <c r="N122" s="18">
        <v>90</v>
      </c>
      <c r="O122" s="18">
        <v>0</v>
      </c>
      <c r="P122" s="18">
        <v>0</v>
      </c>
    </row>
    <row r="123" spans="1:16" ht="39" x14ac:dyDescent="0.25">
      <c r="A123" s="1"/>
      <c r="B123" s="20"/>
      <c r="C123" s="19" t="s">
        <v>192</v>
      </c>
      <c r="D123" s="16" t="s">
        <v>191</v>
      </c>
      <c r="E123" s="29">
        <f t="shared" si="143"/>
        <v>250</v>
      </c>
      <c r="F123" s="18">
        <v>250</v>
      </c>
      <c r="G123" s="18">
        <v>0</v>
      </c>
      <c r="H123" s="18">
        <v>0</v>
      </c>
      <c r="I123" s="29">
        <f t="shared" si="144"/>
        <v>250</v>
      </c>
      <c r="J123" s="18">
        <v>250</v>
      </c>
      <c r="K123" s="18">
        <v>0</v>
      </c>
      <c r="L123" s="18">
        <v>0</v>
      </c>
      <c r="M123" s="29">
        <f t="shared" si="145"/>
        <v>270</v>
      </c>
      <c r="N123" s="18">
        <v>270</v>
      </c>
      <c r="O123" s="18">
        <v>0</v>
      </c>
      <c r="P123" s="18">
        <v>0</v>
      </c>
    </row>
    <row r="124" spans="1:16" ht="39" x14ac:dyDescent="0.25">
      <c r="A124" s="1"/>
      <c r="B124" s="20"/>
      <c r="C124" s="19" t="s">
        <v>194</v>
      </c>
      <c r="D124" s="16" t="s">
        <v>193</v>
      </c>
      <c r="E124" s="29">
        <f t="shared" si="143"/>
        <v>100</v>
      </c>
      <c r="F124" s="18">
        <v>100</v>
      </c>
      <c r="G124" s="18">
        <v>0</v>
      </c>
      <c r="H124" s="18">
        <v>0</v>
      </c>
      <c r="I124" s="29">
        <f t="shared" si="144"/>
        <v>100</v>
      </c>
      <c r="J124" s="18">
        <v>100</v>
      </c>
      <c r="K124" s="18">
        <v>0</v>
      </c>
      <c r="L124" s="18">
        <v>0</v>
      </c>
      <c r="M124" s="29">
        <f t="shared" si="145"/>
        <v>120</v>
      </c>
      <c r="N124" s="18">
        <v>120</v>
      </c>
      <c r="O124" s="18">
        <v>0</v>
      </c>
      <c r="P124" s="18">
        <v>0</v>
      </c>
    </row>
    <row r="125" spans="1:16" ht="39" x14ac:dyDescent="0.25">
      <c r="A125" s="1"/>
      <c r="B125" s="20"/>
      <c r="C125" s="19" t="s">
        <v>306</v>
      </c>
      <c r="D125" s="16" t="s">
        <v>195</v>
      </c>
      <c r="E125" s="29">
        <f t="shared" si="143"/>
        <v>70</v>
      </c>
      <c r="F125" s="18">
        <v>70</v>
      </c>
      <c r="G125" s="18">
        <v>0</v>
      </c>
      <c r="H125" s="18">
        <v>0</v>
      </c>
      <c r="I125" s="29">
        <f t="shared" si="144"/>
        <v>70</v>
      </c>
      <c r="J125" s="18">
        <v>70</v>
      </c>
      <c r="K125" s="18">
        <v>0</v>
      </c>
      <c r="L125" s="18">
        <v>0</v>
      </c>
      <c r="M125" s="29">
        <f t="shared" si="145"/>
        <v>100</v>
      </c>
      <c r="N125" s="18">
        <v>100</v>
      </c>
      <c r="O125" s="18">
        <v>0</v>
      </c>
      <c r="P125" s="18">
        <v>0</v>
      </c>
    </row>
    <row r="126" spans="1:16" ht="37.5" x14ac:dyDescent="0.25">
      <c r="A126" s="1"/>
      <c r="B126" s="13" t="s">
        <v>39</v>
      </c>
      <c r="C126" s="14"/>
      <c r="D126" s="15" t="s">
        <v>40</v>
      </c>
      <c r="E126" s="29">
        <f t="shared" si="143"/>
        <v>25000</v>
      </c>
      <c r="F126" s="18">
        <f t="shared" ref="F126:P126" si="158">SUM(F130:F133)</f>
        <v>25000</v>
      </c>
      <c r="G126" s="18">
        <f t="shared" si="158"/>
        <v>0</v>
      </c>
      <c r="H126" s="18">
        <f t="shared" si="158"/>
        <v>0</v>
      </c>
      <c r="I126" s="29">
        <f t="shared" si="144"/>
        <v>27000</v>
      </c>
      <c r="J126" s="18">
        <f>SUM(J130:J133)</f>
        <v>27000</v>
      </c>
      <c r="K126" s="18">
        <f t="shared" si="158"/>
        <v>0</v>
      </c>
      <c r="L126" s="18">
        <f t="shared" si="158"/>
        <v>0</v>
      </c>
      <c r="M126" s="29">
        <f t="shared" si="145"/>
        <v>30000</v>
      </c>
      <c r="N126" s="18">
        <f>SUM(N130:N133)</f>
        <v>30000</v>
      </c>
      <c r="O126" s="18">
        <f t="shared" si="158"/>
        <v>0</v>
      </c>
      <c r="P126" s="18">
        <f t="shared" si="158"/>
        <v>0</v>
      </c>
    </row>
    <row r="127" spans="1:16" ht="19.5" x14ac:dyDescent="0.25">
      <c r="A127" s="1"/>
      <c r="B127" s="13"/>
      <c r="C127" s="14"/>
      <c r="D127" s="15" t="s">
        <v>75</v>
      </c>
      <c r="E127" s="29">
        <f t="shared" si="143"/>
        <v>46</v>
      </c>
      <c r="F127" s="18">
        <f t="shared" ref="F127" si="159">SUM(F128:F129)</f>
        <v>46</v>
      </c>
      <c r="G127" s="18">
        <f t="shared" ref="G127" si="160">SUM(G128:G129)</f>
        <v>0</v>
      </c>
      <c r="H127" s="18">
        <f t="shared" ref="H127" si="161">SUM(H128:H129)</f>
        <v>0</v>
      </c>
      <c r="I127" s="29">
        <f t="shared" si="144"/>
        <v>46</v>
      </c>
      <c r="J127" s="18">
        <f t="shared" ref="J127" si="162">SUM(J128:J129)</f>
        <v>46</v>
      </c>
      <c r="K127" s="18">
        <f t="shared" ref="K127" si="163">SUM(K128:K129)</f>
        <v>0</v>
      </c>
      <c r="L127" s="18">
        <f t="shared" ref="L127" si="164">SUM(L128:L129)</f>
        <v>0</v>
      </c>
      <c r="M127" s="29">
        <f t="shared" si="145"/>
        <v>46</v>
      </c>
      <c r="N127" s="18">
        <f t="shared" ref="N127" si="165">SUM(N128:N129)</f>
        <v>46</v>
      </c>
      <c r="O127" s="18">
        <f t="shared" ref="O127" si="166">SUM(O128:O129)</f>
        <v>0</v>
      </c>
      <c r="P127" s="18">
        <f t="shared" ref="P127" si="167">SUM(P128:P129)</f>
        <v>0</v>
      </c>
    </row>
    <row r="128" spans="1:16" ht="19.5" x14ac:dyDescent="0.25">
      <c r="A128" s="1"/>
      <c r="B128" s="13"/>
      <c r="C128" s="14"/>
      <c r="D128" s="16" t="s">
        <v>319</v>
      </c>
      <c r="E128" s="29">
        <f t="shared" si="143"/>
        <v>0</v>
      </c>
      <c r="F128" s="18">
        <v>0</v>
      </c>
      <c r="G128" s="18">
        <v>0</v>
      </c>
      <c r="H128" s="18">
        <v>0</v>
      </c>
      <c r="I128" s="29">
        <f t="shared" si="144"/>
        <v>0</v>
      </c>
      <c r="J128" s="18">
        <v>0</v>
      </c>
      <c r="K128" s="18">
        <v>0</v>
      </c>
      <c r="L128" s="18">
        <v>0</v>
      </c>
      <c r="M128" s="29">
        <f t="shared" si="145"/>
        <v>0</v>
      </c>
      <c r="N128" s="18">
        <v>0</v>
      </c>
      <c r="O128" s="18">
        <v>0</v>
      </c>
      <c r="P128" s="18">
        <v>0</v>
      </c>
    </row>
    <row r="129" spans="1:16" ht="19.5" x14ac:dyDescent="0.25">
      <c r="A129" s="1"/>
      <c r="B129" s="13"/>
      <c r="C129" s="14"/>
      <c r="D129" s="16" t="s">
        <v>79</v>
      </c>
      <c r="E129" s="29">
        <f t="shared" si="143"/>
        <v>46</v>
      </c>
      <c r="F129" s="18">
        <f>30+16</f>
        <v>46</v>
      </c>
      <c r="G129" s="18">
        <v>0</v>
      </c>
      <c r="H129" s="18">
        <v>0</v>
      </c>
      <c r="I129" s="29">
        <f t="shared" si="144"/>
        <v>46</v>
      </c>
      <c r="J129" s="18">
        <f>30+16</f>
        <v>46</v>
      </c>
      <c r="K129" s="18">
        <v>0</v>
      </c>
      <c r="L129" s="18">
        <v>0</v>
      </c>
      <c r="M129" s="29">
        <f t="shared" si="145"/>
        <v>46</v>
      </c>
      <c r="N129" s="18">
        <f>30+16</f>
        <v>46</v>
      </c>
      <c r="O129" s="18">
        <v>0</v>
      </c>
      <c r="P129" s="18">
        <v>0</v>
      </c>
    </row>
    <row r="130" spans="1:16" ht="19.5" x14ac:dyDescent="0.25">
      <c r="A130" s="1"/>
      <c r="B130" s="20"/>
      <c r="C130" s="19" t="s">
        <v>196</v>
      </c>
      <c r="D130" s="16" t="s">
        <v>307</v>
      </c>
      <c r="E130" s="29">
        <f t="shared" si="143"/>
        <v>1500</v>
      </c>
      <c r="F130" s="18">
        <v>1500</v>
      </c>
      <c r="G130" s="18">
        <v>0</v>
      </c>
      <c r="H130" s="18">
        <v>0</v>
      </c>
      <c r="I130" s="29">
        <f t="shared" si="144"/>
        <v>2000</v>
      </c>
      <c r="J130" s="18">
        <v>2000</v>
      </c>
      <c r="K130" s="18">
        <v>0</v>
      </c>
      <c r="L130" s="18">
        <v>0</v>
      </c>
      <c r="M130" s="29">
        <f t="shared" si="145"/>
        <v>2500</v>
      </c>
      <c r="N130" s="18">
        <v>2500</v>
      </c>
      <c r="O130" s="18">
        <v>0</v>
      </c>
      <c r="P130" s="18">
        <v>0</v>
      </c>
    </row>
    <row r="131" spans="1:16" ht="19.5" x14ac:dyDescent="0.25">
      <c r="A131" s="1"/>
      <c r="B131" s="20"/>
      <c r="C131" s="19" t="s">
        <v>198</v>
      </c>
      <c r="D131" s="16" t="s">
        <v>197</v>
      </c>
      <c r="E131" s="29">
        <f t="shared" si="143"/>
        <v>17500</v>
      </c>
      <c r="F131" s="18">
        <v>17500</v>
      </c>
      <c r="G131" s="18">
        <v>0</v>
      </c>
      <c r="H131" s="18">
        <v>0</v>
      </c>
      <c r="I131" s="29">
        <f t="shared" si="144"/>
        <v>18000</v>
      </c>
      <c r="J131" s="18">
        <v>18000</v>
      </c>
      <c r="K131" s="18">
        <v>0</v>
      </c>
      <c r="L131" s="18">
        <v>0</v>
      </c>
      <c r="M131" s="29">
        <f t="shared" si="145"/>
        <v>20500</v>
      </c>
      <c r="N131" s="18">
        <v>20500</v>
      </c>
      <c r="O131" s="18">
        <v>0</v>
      </c>
      <c r="P131" s="18">
        <v>0</v>
      </c>
    </row>
    <row r="132" spans="1:16" ht="58.5" x14ac:dyDescent="0.25">
      <c r="A132" s="1"/>
      <c r="B132" s="20"/>
      <c r="C132" s="19" t="s">
        <v>200</v>
      </c>
      <c r="D132" s="16" t="s">
        <v>199</v>
      </c>
      <c r="E132" s="29">
        <f t="shared" si="143"/>
        <v>4000</v>
      </c>
      <c r="F132" s="18">
        <v>4000</v>
      </c>
      <c r="G132" s="18">
        <v>0</v>
      </c>
      <c r="H132" s="18">
        <v>0</v>
      </c>
      <c r="I132" s="29">
        <f t="shared" si="144"/>
        <v>4000</v>
      </c>
      <c r="J132" s="18">
        <v>4000</v>
      </c>
      <c r="K132" s="18">
        <v>0</v>
      </c>
      <c r="L132" s="18">
        <v>0</v>
      </c>
      <c r="M132" s="29">
        <f t="shared" si="145"/>
        <v>4000</v>
      </c>
      <c r="N132" s="18">
        <v>4000</v>
      </c>
      <c r="O132" s="18">
        <v>0</v>
      </c>
      <c r="P132" s="18">
        <v>0</v>
      </c>
    </row>
    <row r="133" spans="1:16" ht="19.5" x14ac:dyDescent="0.25">
      <c r="A133" s="1"/>
      <c r="B133" s="20"/>
      <c r="C133" s="19" t="s">
        <v>308</v>
      </c>
      <c r="D133" s="16" t="s">
        <v>201</v>
      </c>
      <c r="E133" s="29">
        <f t="shared" si="143"/>
        <v>2000</v>
      </c>
      <c r="F133" s="18">
        <v>2000</v>
      </c>
      <c r="G133" s="18">
        <v>0</v>
      </c>
      <c r="H133" s="18">
        <v>0</v>
      </c>
      <c r="I133" s="29">
        <f t="shared" si="144"/>
        <v>3000</v>
      </c>
      <c r="J133" s="18">
        <v>3000</v>
      </c>
      <c r="K133" s="18">
        <v>0</v>
      </c>
      <c r="L133" s="18">
        <v>0</v>
      </c>
      <c r="M133" s="29">
        <f t="shared" si="145"/>
        <v>3000</v>
      </c>
      <c r="N133" s="18">
        <v>3000</v>
      </c>
      <c r="O133" s="18">
        <v>0</v>
      </c>
      <c r="P133" s="18">
        <v>0</v>
      </c>
    </row>
    <row r="134" spans="1:16" ht="39" x14ac:dyDescent="0.25">
      <c r="A134" s="1"/>
      <c r="B134" s="22" t="s">
        <v>41</v>
      </c>
      <c r="C134" s="23"/>
      <c r="D134" s="24" t="s">
        <v>42</v>
      </c>
      <c r="E134" s="29">
        <f t="shared" si="143"/>
        <v>191500</v>
      </c>
      <c r="F134" s="25">
        <f>F138+F149+F158+F163+F174+F182+F198+F204+F212+F219+F225</f>
        <v>191500</v>
      </c>
      <c r="G134" s="25">
        <f>G138+G149+G158+G163+G174+G182+G198+G204+G212+G219+G225</f>
        <v>0</v>
      </c>
      <c r="H134" s="25">
        <f>H138+H149+H158+H163+H174+H182+H198+H204+H212+H219+H225</f>
        <v>0</v>
      </c>
      <c r="I134" s="29">
        <f t="shared" si="144"/>
        <v>196800</v>
      </c>
      <c r="J134" s="25">
        <f>J138+J149+J158+J163+J174+J182+J198+J204+J212+J219+J225</f>
        <v>196800</v>
      </c>
      <c r="K134" s="25">
        <f>K138+K149+K158+K163+K174+K182+K198+K204+K212+K219+K225</f>
        <v>0</v>
      </c>
      <c r="L134" s="25">
        <f>L138+L149+L158+L163+L174+L182+L198+L204+L212+L219+L225</f>
        <v>0</v>
      </c>
      <c r="M134" s="29">
        <f t="shared" si="145"/>
        <v>211040</v>
      </c>
      <c r="N134" s="25">
        <f>N138+N149+N158+N163+N174+N182+N198+N204+N212+N219+N225</f>
        <v>211040</v>
      </c>
      <c r="O134" s="25">
        <f>O138+O149+O158+O163+O174+O182+O198+O204+O212+O219+O225</f>
        <v>0</v>
      </c>
      <c r="P134" s="25">
        <f>P138+P149+P158+P163+P174+P182+P198+P204+P212+P219+P225</f>
        <v>0</v>
      </c>
    </row>
    <row r="135" spans="1:16" ht="19.5" x14ac:dyDescent="0.25">
      <c r="A135" s="1"/>
      <c r="B135" s="13"/>
      <c r="C135" s="14"/>
      <c r="D135" s="15" t="s">
        <v>75</v>
      </c>
      <c r="E135" s="29">
        <f t="shared" si="143"/>
        <v>3180</v>
      </c>
      <c r="F135" s="18">
        <f>F139+F150+F159+F164+F175+F183+F199+F205+F213+F220+F226</f>
        <v>3180</v>
      </c>
      <c r="G135" s="18">
        <f t="shared" ref="G135" si="168">SUM(G136:G137)</f>
        <v>0</v>
      </c>
      <c r="H135" s="18">
        <f t="shared" ref="H135" si="169">SUM(H136:H137)</f>
        <v>0</v>
      </c>
      <c r="I135" s="29">
        <f t="shared" si="144"/>
        <v>3165</v>
      </c>
      <c r="J135" s="18">
        <v>3165</v>
      </c>
      <c r="K135" s="18">
        <f t="shared" ref="K135" si="170">SUM(K136:K137)</f>
        <v>0</v>
      </c>
      <c r="L135" s="18">
        <f t="shared" ref="L135" si="171">SUM(L136:L137)</f>
        <v>0</v>
      </c>
      <c r="M135" s="29">
        <f t="shared" si="145"/>
        <v>3165</v>
      </c>
      <c r="N135" s="18">
        <v>3165</v>
      </c>
      <c r="O135" s="18">
        <f t="shared" ref="O135" si="172">SUM(O136:O137)</f>
        <v>0</v>
      </c>
      <c r="P135" s="18">
        <f t="shared" ref="P135" si="173">SUM(P136:P137)</f>
        <v>0</v>
      </c>
    </row>
    <row r="136" spans="1:16" ht="19.5" x14ac:dyDescent="0.25">
      <c r="A136" s="1"/>
      <c r="B136" s="13"/>
      <c r="C136" s="14"/>
      <c r="D136" s="16" t="s">
        <v>319</v>
      </c>
      <c r="E136" s="29">
        <f t="shared" si="143"/>
        <v>0</v>
      </c>
      <c r="F136" s="18">
        <f>F140+F151+F160+F165+F176+F184+F200+F206+F214+F221+F227</f>
        <v>0</v>
      </c>
      <c r="G136" s="18">
        <v>0</v>
      </c>
      <c r="H136" s="18">
        <v>0</v>
      </c>
      <c r="I136" s="29">
        <f t="shared" si="144"/>
        <v>0</v>
      </c>
      <c r="J136" s="18">
        <v>0</v>
      </c>
      <c r="K136" s="18">
        <v>0</v>
      </c>
      <c r="L136" s="18">
        <v>0</v>
      </c>
      <c r="M136" s="29">
        <f t="shared" si="145"/>
        <v>0</v>
      </c>
      <c r="N136" s="18">
        <v>0</v>
      </c>
      <c r="O136" s="18">
        <v>0</v>
      </c>
      <c r="P136" s="18">
        <v>0</v>
      </c>
    </row>
    <row r="137" spans="1:16" ht="19.5" x14ac:dyDescent="0.25">
      <c r="A137" s="1"/>
      <c r="B137" s="13"/>
      <c r="C137" s="14"/>
      <c r="D137" s="16" t="s">
        <v>79</v>
      </c>
      <c r="E137" s="29">
        <f t="shared" si="143"/>
        <v>3180</v>
      </c>
      <c r="F137" s="18">
        <f>F141+F152+F161+F166+F177+F185+F201+F207+F215+F222+F228</f>
        <v>3180</v>
      </c>
      <c r="G137" s="18">
        <v>0</v>
      </c>
      <c r="H137" s="18">
        <v>0</v>
      </c>
      <c r="I137" s="29">
        <f t="shared" si="144"/>
        <v>3165</v>
      </c>
      <c r="J137" s="18">
        <v>3165</v>
      </c>
      <c r="K137" s="18">
        <v>0</v>
      </c>
      <c r="L137" s="18">
        <v>0</v>
      </c>
      <c r="M137" s="29">
        <f t="shared" si="145"/>
        <v>3165</v>
      </c>
      <c r="N137" s="18">
        <v>3165</v>
      </c>
      <c r="O137" s="18">
        <v>0</v>
      </c>
      <c r="P137" s="18">
        <v>0</v>
      </c>
    </row>
    <row r="138" spans="1:16" ht="37.5" x14ac:dyDescent="0.25">
      <c r="A138" s="1"/>
      <c r="B138" s="13" t="s">
        <v>44</v>
      </c>
      <c r="C138" s="14"/>
      <c r="D138" s="15" t="s">
        <v>43</v>
      </c>
      <c r="E138" s="29">
        <f t="shared" si="143"/>
        <v>24300</v>
      </c>
      <c r="F138" s="18">
        <f>SUM(F142:F148)</f>
        <v>24300</v>
      </c>
      <c r="G138" s="18">
        <f t="shared" ref="G138:H138" si="174">SUM(G142:G148)</f>
        <v>0</v>
      </c>
      <c r="H138" s="18">
        <f t="shared" si="174"/>
        <v>0</v>
      </c>
      <c r="I138" s="29">
        <f t="shared" si="144"/>
        <v>26600</v>
      </c>
      <c r="J138" s="18">
        <f>SUM(J142:J148)</f>
        <v>26600</v>
      </c>
      <c r="K138" s="18">
        <f t="shared" ref="K138:L138" si="175">SUM(K142:K148)</f>
        <v>0</v>
      </c>
      <c r="L138" s="18">
        <f t="shared" si="175"/>
        <v>0</v>
      </c>
      <c r="M138" s="29">
        <f t="shared" si="145"/>
        <v>30750</v>
      </c>
      <c r="N138" s="18">
        <f>SUM(N142:N148)</f>
        <v>30750</v>
      </c>
      <c r="O138" s="18">
        <f t="shared" ref="O138:P138" si="176">SUM(O142:O148)</f>
        <v>0</v>
      </c>
      <c r="P138" s="18">
        <f t="shared" si="176"/>
        <v>0</v>
      </c>
    </row>
    <row r="139" spans="1:16" ht="19.5" x14ac:dyDescent="0.25">
      <c r="A139" s="1"/>
      <c r="B139" s="13"/>
      <c r="C139" s="14"/>
      <c r="D139" s="15" t="s">
        <v>75</v>
      </c>
      <c r="E139" s="29">
        <f t="shared" si="143"/>
        <v>0</v>
      </c>
      <c r="F139" s="18">
        <f t="shared" ref="F139" si="177">SUM(F140:F141)</f>
        <v>0</v>
      </c>
      <c r="G139" s="18">
        <f t="shared" ref="G139" si="178">SUM(G140:G141)</f>
        <v>0</v>
      </c>
      <c r="H139" s="18">
        <f t="shared" ref="H139" si="179">SUM(H140:H141)</f>
        <v>0</v>
      </c>
      <c r="I139" s="29">
        <f t="shared" si="144"/>
        <v>0</v>
      </c>
      <c r="J139" s="18">
        <f t="shared" ref="J139" si="180">SUM(J140:J141)</f>
        <v>0</v>
      </c>
      <c r="K139" s="18">
        <f t="shared" ref="K139" si="181">SUM(K140:K141)</f>
        <v>0</v>
      </c>
      <c r="L139" s="18">
        <f t="shared" ref="L139" si="182">SUM(L140:L141)</f>
        <v>0</v>
      </c>
      <c r="M139" s="29">
        <f t="shared" si="145"/>
        <v>0</v>
      </c>
      <c r="N139" s="18">
        <f t="shared" ref="N139" si="183">SUM(N140:N141)</f>
        <v>0</v>
      </c>
      <c r="O139" s="18">
        <f t="shared" ref="O139" si="184">SUM(O140:O141)</f>
        <v>0</v>
      </c>
      <c r="P139" s="18">
        <f t="shared" ref="P139" si="185">SUM(P140:P141)</f>
        <v>0</v>
      </c>
    </row>
    <row r="140" spans="1:16" ht="19.5" x14ac:dyDescent="0.25">
      <c r="A140" s="1"/>
      <c r="B140" s="13"/>
      <c r="C140" s="14"/>
      <c r="D140" s="16" t="s">
        <v>319</v>
      </c>
      <c r="E140" s="29">
        <f t="shared" si="143"/>
        <v>0</v>
      </c>
      <c r="F140" s="18">
        <v>0</v>
      </c>
      <c r="G140" s="18">
        <v>0</v>
      </c>
      <c r="H140" s="18">
        <v>0</v>
      </c>
      <c r="I140" s="29">
        <f t="shared" si="144"/>
        <v>0</v>
      </c>
      <c r="J140" s="18">
        <v>0</v>
      </c>
      <c r="K140" s="18">
        <v>0</v>
      </c>
      <c r="L140" s="18">
        <v>0</v>
      </c>
      <c r="M140" s="29">
        <f t="shared" si="145"/>
        <v>0</v>
      </c>
      <c r="N140" s="18">
        <v>0</v>
      </c>
      <c r="O140" s="18">
        <v>0</v>
      </c>
      <c r="P140" s="18">
        <v>0</v>
      </c>
    </row>
    <row r="141" spans="1:16" ht="19.5" x14ac:dyDescent="0.25">
      <c r="A141" s="1"/>
      <c r="B141" s="13"/>
      <c r="C141" s="14"/>
      <c r="D141" s="16" t="s">
        <v>79</v>
      </c>
      <c r="E141" s="29">
        <f t="shared" si="143"/>
        <v>0</v>
      </c>
      <c r="F141" s="18">
        <v>0</v>
      </c>
      <c r="G141" s="18">
        <v>0</v>
      </c>
      <c r="H141" s="18">
        <v>0</v>
      </c>
      <c r="I141" s="29">
        <f t="shared" si="144"/>
        <v>0</v>
      </c>
      <c r="J141" s="18">
        <v>0</v>
      </c>
      <c r="K141" s="18">
        <v>0</v>
      </c>
      <c r="L141" s="18">
        <v>0</v>
      </c>
      <c r="M141" s="29">
        <f t="shared" si="145"/>
        <v>0</v>
      </c>
      <c r="N141" s="18">
        <v>0</v>
      </c>
      <c r="O141" s="18">
        <v>0</v>
      </c>
      <c r="P141" s="18">
        <v>0</v>
      </c>
    </row>
    <row r="142" spans="1:16" ht="19.5" x14ac:dyDescent="0.25">
      <c r="A142" s="1"/>
      <c r="B142" s="20"/>
      <c r="C142" s="19" t="s">
        <v>202</v>
      </c>
      <c r="D142" s="16" t="s">
        <v>203</v>
      </c>
      <c r="E142" s="29">
        <f t="shared" si="143"/>
        <v>4000</v>
      </c>
      <c r="F142" s="18">
        <v>4000</v>
      </c>
      <c r="G142" s="18">
        <v>0</v>
      </c>
      <c r="H142" s="18">
        <v>0</v>
      </c>
      <c r="I142" s="29">
        <f t="shared" si="144"/>
        <v>4040</v>
      </c>
      <c r="J142" s="18">
        <v>4040</v>
      </c>
      <c r="K142" s="18">
        <v>0</v>
      </c>
      <c r="L142" s="18">
        <v>0</v>
      </c>
      <c r="M142" s="29">
        <f t="shared" si="145"/>
        <v>5050</v>
      </c>
      <c r="N142" s="18">
        <v>5050</v>
      </c>
      <c r="O142" s="18">
        <v>0</v>
      </c>
      <c r="P142" s="18">
        <v>0</v>
      </c>
    </row>
    <row r="143" spans="1:16" ht="19.5" x14ac:dyDescent="0.25">
      <c r="A143" s="1"/>
      <c r="B143" s="20"/>
      <c r="C143" s="19" t="s">
        <v>204</v>
      </c>
      <c r="D143" s="16" t="s">
        <v>205</v>
      </c>
      <c r="E143" s="29">
        <f t="shared" si="143"/>
        <v>3800</v>
      </c>
      <c r="F143" s="18">
        <v>3800</v>
      </c>
      <c r="G143" s="18">
        <v>0</v>
      </c>
      <c r="H143" s="18">
        <v>0</v>
      </c>
      <c r="I143" s="29">
        <f t="shared" si="144"/>
        <v>4500</v>
      </c>
      <c r="J143" s="18">
        <v>4500</v>
      </c>
      <c r="K143" s="18">
        <v>0</v>
      </c>
      <c r="L143" s="18">
        <v>0</v>
      </c>
      <c r="M143" s="29">
        <f t="shared" si="145"/>
        <v>5050</v>
      </c>
      <c r="N143" s="18">
        <v>5050</v>
      </c>
      <c r="O143" s="18">
        <v>0</v>
      </c>
      <c r="P143" s="18">
        <v>0</v>
      </c>
    </row>
    <row r="144" spans="1:16" ht="19.5" x14ac:dyDescent="0.25">
      <c r="A144" s="1"/>
      <c r="B144" s="20"/>
      <c r="C144" s="19" t="s">
        <v>206</v>
      </c>
      <c r="D144" s="16" t="s">
        <v>207</v>
      </c>
      <c r="E144" s="29">
        <f t="shared" si="143"/>
        <v>150</v>
      </c>
      <c r="F144" s="18">
        <v>150</v>
      </c>
      <c r="G144" s="18">
        <v>0</v>
      </c>
      <c r="H144" s="18">
        <v>0</v>
      </c>
      <c r="I144" s="29">
        <f t="shared" si="144"/>
        <v>150</v>
      </c>
      <c r="J144" s="18">
        <v>150</v>
      </c>
      <c r="K144" s="18">
        <v>0</v>
      </c>
      <c r="L144" s="18">
        <v>0</v>
      </c>
      <c r="M144" s="29">
        <f t="shared" si="145"/>
        <v>650</v>
      </c>
      <c r="N144" s="18">
        <v>650</v>
      </c>
      <c r="O144" s="18">
        <v>0</v>
      </c>
      <c r="P144" s="18">
        <v>0</v>
      </c>
    </row>
    <row r="145" spans="1:16" ht="19.5" x14ac:dyDescent="0.25">
      <c r="A145" s="1"/>
      <c r="B145" s="20"/>
      <c r="C145" s="19" t="s">
        <v>208</v>
      </c>
      <c r="D145" s="16" t="s">
        <v>209</v>
      </c>
      <c r="E145" s="29">
        <f t="shared" si="143"/>
        <v>800</v>
      </c>
      <c r="F145" s="18">
        <v>800</v>
      </c>
      <c r="G145" s="18">
        <v>0</v>
      </c>
      <c r="H145" s="18">
        <v>0</v>
      </c>
      <c r="I145" s="29">
        <f t="shared" si="144"/>
        <v>1700</v>
      </c>
      <c r="J145" s="18">
        <v>1700</v>
      </c>
      <c r="K145" s="18">
        <v>0</v>
      </c>
      <c r="L145" s="18">
        <v>0</v>
      </c>
      <c r="M145" s="29">
        <f t="shared" si="145"/>
        <v>2500</v>
      </c>
      <c r="N145" s="18">
        <v>2500</v>
      </c>
      <c r="O145" s="18">
        <v>0</v>
      </c>
      <c r="P145" s="18">
        <v>0</v>
      </c>
    </row>
    <row r="146" spans="1:16" ht="19.5" x14ac:dyDescent="0.25">
      <c r="A146" s="1"/>
      <c r="B146" s="20"/>
      <c r="C146" s="19" t="s">
        <v>210</v>
      </c>
      <c r="D146" s="16" t="s">
        <v>211</v>
      </c>
      <c r="E146" s="29">
        <f t="shared" si="143"/>
        <v>1000</v>
      </c>
      <c r="F146" s="18">
        <v>1000</v>
      </c>
      <c r="G146" s="18">
        <v>0</v>
      </c>
      <c r="H146" s="18">
        <v>0</v>
      </c>
      <c r="I146" s="29">
        <f t="shared" si="144"/>
        <v>1660</v>
      </c>
      <c r="J146" s="18">
        <v>1660</v>
      </c>
      <c r="K146" s="18">
        <v>0</v>
      </c>
      <c r="L146" s="18">
        <v>0</v>
      </c>
      <c r="M146" s="29">
        <f t="shared" si="145"/>
        <v>2000</v>
      </c>
      <c r="N146" s="18">
        <v>2000</v>
      </c>
      <c r="O146" s="18">
        <v>0</v>
      </c>
      <c r="P146" s="18">
        <v>0</v>
      </c>
    </row>
    <row r="147" spans="1:16" ht="19.5" x14ac:dyDescent="0.25">
      <c r="A147" s="1"/>
      <c r="B147" s="20"/>
      <c r="C147" s="19" t="s">
        <v>212</v>
      </c>
      <c r="D147" s="16" t="s">
        <v>213</v>
      </c>
      <c r="E147" s="29">
        <f t="shared" si="143"/>
        <v>14000</v>
      </c>
      <c r="F147" s="18">
        <v>14000</v>
      </c>
      <c r="G147" s="18">
        <v>0</v>
      </c>
      <c r="H147" s="18">
        <v>0</v>
      </c>
      <c r="I147" s="29">
        <f t="shared" si="144"/>
        <v>14000</v>
      </c>
      <c r="J147" s="18">
        <v>14000</v>
      </c>
      <c r="K147" s="18">
        <v>0</v>
      </c>
      <c r="L147" s="18">
        <v>0</v>
      </c>
      <c r="M147" s="29">
        <f t="shared" si="145"/>
        <v>14000</v>
      </c>
      <c r="N147" s="18">
        <v>14000</v>
      </c>
      <c r="O147" s="18">
        <v>0</v>
      </c>
      <c r="P147" s="18">
        <v>0</v>
      </c>
    </row>
    <row r="148" spans="1:16" ht="39" x14ac:dyDescent="0.25">
      <c r="A148" s="1"/>
      <c r="B148" s="20"/>
      <c r="C148" s="19" t="s">
        <v>214</v>
      </c>
      <c r="D148" s="16" t="s">
        <v>215</v>
      </c>
      <c r="E148" s="29">
        <f t="shared" si="143"/>
        <v>550</v>
      </c>
      <c r="F148" s="18">
        <v>550</v>
      </c>
      <c r="G148" s="18">
        <v>0</v>
      </c>
      <c r="H148" s="18">
        <v>0</v>
      </c>
      <c r="I148" s="29">
        <f t="shared" si="144"/>
        <v>550</v>
      </c>
      <c r="J148" s="18">
        <v>550</v>
      </c>
      <c r="K148" s="18">
        <v>0</v>
      </c>
      <c r="L148" s="18">
        <v>0</v>
      </c>
      <c r="M148" s="29">
        <f t="shared" si="145"/>
        <v>1500</v>
      </c>
      <c r="N148" s="18">
        <v>1500</v>
      </c>
      <c r="O148" s="18">
        <v>0</v>
      </c>
      <c r="P148" s="18">
        <v>0</v>
      </c>
    </row>
    <row r="149" spans="1:16" ht="37.5" x14ac:dyDescent="0.25">
      <c r="A149" s="1"/>
      <c r="B149" s="13" t="s">
        <v>45</v>
      </c>
      <c r="C149" s="14"/>
      <c r="D149" s="15" t="s">
        <v>46</v>
      </c>
      <c r="E149" s="29">
        <f t="shared" si="143"/>
        <v>13400</v>
      </c>
      <c r="F149" s="18">
        <f>SUM(F153:F157)</f>
        <v>13400</v>
      </c>
      <c r="G149" s="18">
        <f t="shared" ref="G149:H149" si="186">SUM(G153:G157)</f>
        <v>0</v>
      </c>
      <c r="H149" s="18">
        <f t="shared" si="186"/>
        <v>0</v>
      </c>
      <c r="I149" s="29">
        <f t="shared" si="144"/>
        <v>13700</v>
      </c>
      <c r="J149" s="18">
        <f>SUM(J153:J157)</f>
        <v>13700</v>
      </c>
      <c r="K149" s="18">
        <f t="shared" ref="K149:L149" si="187">SUM(K153:K157)</f>
        <v>0</v>
      </c>
      <c r="L149" s="18">
        <f t="shared" si="187"/>
        <v>0</v>
      </c>
      <c r="M149" s="29">
        <f t="shared" si="145"/>
        <v>16100</v>
      </c>
      <c r="N149" s="18">
        <f>SUM(N153:N157)</f>
        <v>16100</v>
      </c>
      <c r="O149" s="18">
        <f t="shared" ref="O149:P149" si="188">SUM(O153:O157)</f>
        <v>0</v>
      </c>
      <c r="P149" s="18">
        <f t="shared" si="188"/>
        <v>0</v>
      </c>
    </row>
    <row r="150" spans="1:16" ht="19.5" x14ac:dyDescent="0.25">
      <c r="A150" s="1"/>
      <c r="B150" s="13"/>
      <c r="C150" s="14"/>
      <c r="D150" s="15" t="s">
        <v>75</v>
      </c>
      <c r="E150" s="29">
        <f t="shared" si="143"/>
        <v>0</v>
      </c>
      <c r="F150" s="18">
        <f t="shared" ref="F150" si="189">SUM(F151:F152)</f>
        <v>0</v>
      </c>
      <c r="G150" s="18">
        <f t="shared" ref="G150" si="190">SUM(G151:G152)</f>
        <v>0</v>
      </c>
      <c r="H150" s="18">
        <f t="shared" ref="H150" si="191">SUM(H151:H152)</f>
        <v>0</v>
      </c>
      <c r="I150" s="29">
        <f t="shared" si="144"/>
        <v>0</v>
      </c>
      <c r="J150" s="18">
        <f t="shared" ref="J150" si="192">SUM(J151:J152)</f>
        <v>0</v>
      </c>
      <c r="K150" s="18">
        <f t="shared" ref="K150" si="193">SUM(K151:K152)</f>
        <v>0</v>
      </c>
      <c r="L150" s="18">
        <f t="shared" ref="L150" si="194">SUM(L151:L152)</f>
        <v>0</v>
      </c>
      <c r="M150" s="29">
        <f t="shared" si="145"/>
        <v>0</v>
      </c>
      <c r="N150" s="18">
        <f t="shared" ref="N150" si="195">SUM(N151:N152)</f>
        <v>0</v>
      </c>
      <c r="O150" s="18">
        <f t="shared" ref="O150" si="196">SUM(O151:O152)</f>
        <v>0</v>
      </c>
      <c r="P150" s="18">
        <f t="shared" ref="P150" si="197">SUM(P151:P152)</f>
        <v>0</v>
      </c>
    </row>
    <row r="151" spans="1:16" ht="19.5" x14ac:dyDescent="0.25">
      <c r="A151" s="1"/>
      <c r="B151" s="13"/>
      <c r="C151" s="14"/>
      <c r="D151" s="16" t="s">
        <v>319</v>
      </c>
      <c r="E151" s="29">
        <f t="shared" si="143"/>
        <v>0</v>
      </c>
      <c r="F151" s="18">
        <v>0</v>
      </c>
      <c r="G151" s="18">
        <v>0</v>
      </c>
      <c r="H151" s="18">
        <v>0</v>
      </c>
      <c r="I151" s="29">
        <f t="shared" si="144"/>
        <v>0</v>
      </c>
      <c r="J151" s="18">
        <v>0</v>
      </c>
      <c r="K151" s="18">
        <v>0</v>
      </c>
      <c r="L151" s="18">
        <v>0</v>
      </c>
      <c r="M151" s="29">
        <f t="shared" si="145"/>
        <v>0</v>
      </c>
      <c r="N151" s="18">
        <v>0</v>
      </c>
      <c r="O151" s="18">
        <v>0</v>
      </c>
      <c r="P151" s="18">
        <v>0</v>
      </c>
    </row>
    <row r="152" spans="1:16" ht="19.5" x14ac:dyDescent="0.25">
      <c r="A152" s="1"/>
      <c r="B152" s="13"/>
      <c r="C152" s="14"/>
      <c r="D152" s="16" t="s">
        <v>79</v>
      </c>
      <c r="E152" s="29">
        <f t="shared" si="143"/>
        <v>0</v>
      </c>
      <c r="F152" s="18">
        <v>0</v>
      </c>
      <c r="G152" s="18">
        <v>0</v>
      </c>
      <c r="H152" s="18">
        <v>0</v>
      </c>
      <c r="I152" s="29">
        <f t="shared" si="144"/>
        <v>0</v>
      </c>
      <c r="J152" s="18">
        <v>0</v>
      </c>
      <c r="K152" s="18">
        <v>0</v>
      </c>
      <c r="L152" s="18">
        <v>0</v>
      </c>
      <c r="M152" s="29">
        <f t="shared" si="145"/>
        <v>0</v>
      </c>
      <c r="N152" s="18">
        <v>0</v>
      </c>
      <c r="O152" s="18">
        <v>0</v>
      </c>
      <c r="P152" s="18">
        <v>0</v>
      </c>
    </row>
    <row r="153" spans="1:16" ht="19.5" x14ac:dyDescent="0.25">
      <c r="A153" s="1"/>
      <c r="B153" s="20"/>
      <c r="C153" s="19" t="s">
        <v>216</v>
      </c>
      <c r="D153" s="16" t="s">
        <v>217</v>
      </c>
      <c r="E153" s="29">
        <f t="shared" si="143"/>
        <v>1300</v>
      </c>
      <c r="F153" s="18">
        <v>1300</v>
      </c>
      <c r="G153" s="18">
        <v>0</v>
      </c>
      <c r="H153" s="18">
        <v>0</v>
      </c>
      <c r="I153" s="29">
        <f t="shared" si="144"/>
        <v>1500</v>
      </c>
      <c r="J153" s="18">
        <v>1500</v>
      </c>
      <c r="K153" s="18">
        <v>0</v>
      </c>
      <c r="L153" s="18">
        <v>0</v>
      </c>
      <c r="M153" s="29">
        <f t="shared" si="145"/>
        <v>2000</v>
      </c>
      <c r="N153" s="18">
        <v>2000</v>
      </c>
      <c r="O153" s="18">
        <v>0</v>
      </c>
      <c r="P153" s="18">
        <v>0</v>
      </c>
    </row>
    <row r="154" spans="1:16" ht="19.5" x14ac:dyDescent="0.25">
      <c r="A154" s="1"/>
      <c r="B154" s="20"/>
      <c r="C154" s="19" t="s">
        <v>218</v>
      </c>
      <c r="D154" s="16" t="s">
        <v>219</v>
      </c>
      <c r="E154" s="29">
        <f t="shared" si="143"/>
        <v>1300</v>
      </c>
      <c r="F154" s="18">
        <v>1300</v>
      </c>
      <c r="G154" s="18">
        <v>0</v>
      </c>
      <c r="H154" s="18">
        <v>0</v>
      </c>
      <c r="I154" s="29">
        <f t="shared" si="144"/>
        <v>1400</v>
      </c>
      <c r="J154" s="18">
        <v>1400</v>
      </c>
      <c r="K154" s="18">
        <v>0</v>
      </c>
      <c r="L154" s="18">
        <v>0</v>
      </c>
      <c r="M154" s="29">
        <f t="shared" si="145"/>
        <v>1500</v>
      </c>
      <c r="N154" s="18">
        <v>1500</v>
      </c>
      <c r="O154" s="18">
        <v>0</v>
      </c>
      <c r="P154" s="18">
        <v>0</v>
      </c>
    </row>
    <row r="155" spans="1:16" ht="39" x14ac:dyDescent="0.25">
      <c r="A155" s="1"/>
      <c r="B155" s="20"/>
      <c r="C155" s="19" t="s">
        <v>220</v>
      </c>
      <c r="D155" s="16" t="s">
        <v>221</v>
      </c>
      <c r="E155" s="29">
        <f t="shared" si="143"/>
        <v>10300</v>
      </c>
      <c r="F155" s="18">
        <v>10300</v>
      </c>
      <c r="G155" s="18">
        <v>0</v>
      </c>
      <c r="H155" s="18">
        <v>0</v>
      </c>
      <c r="I155" s="29">
        <f t="shared" si="144"/>
        <v>10300</v>
      </c>
      <c r="J155" s="18">
        <v>10300</v>
      </c>
      <c r="K155" s="18">
        <v>0</v>
      </c>
      <c r="L155" s="18">
        <v>0</v>
      </c>
      <c r="M155" s="29">
        <f t="shared" si="145"/>
        <v>12000</v>
      </c>
      <c r="N155" s="18">
        <v>12000</v>
      </c>
      <c r="O155" s="18">
        <v>0</v>
      </c>
      <c r="P155" s="18">
        <v>0</v>
      </c>
    </row>
    <row r="156" spans="1:16" ht="39" x14ac:dyDescent="0.25">
      <c r="A156" s="1"/>
      <c r="B156" s="20"/>
      <c r="C156" s="19" t="s">
        <v>222</v>
      </c>
      <c r="D156" s="16" t="s">
        <v>223</v>
      </c>
      <c r="E156" s="29">
        <f t="shared" si="143"/>
        <v>300</v>
      </c>
      <c r="F156" s="18">
        <v>300</v>
      </c>
      <c r="G156" s="18">
        <v>0</v>
      </c>
      <c r="H156" s="18">
        <v>0</v>
      </c>
      <c r="I156" s="29">
        <f t="shared" si="144"/>
        <v>300</v>
      </c>
      <c r="J156" s="18">
        <v>300</v>
      </c>
      <c r="K156" s="18">
        <v>0</v>
      </c>
      <c r="L156" s="18">
        <v>0</v>
      </c>
      <c r="M156" s="29">
        <f t="shared" si="145"/>
        <v>400</v>
      </c>
      <c r="N156" s="18">
        <v>400</v>
      </c>
      <c r="O156" s="18">
        <v>0</v>
      </c>
      <c r="P156" s="18">
        <v>0</v>
      </c>
    </row>
    <row r="157" spans="1:16" ht="39" x14ac:dyDescent="0.25">
      <c r="A157" s="1"/>
      <c r="B157" s="20"/>
      <c r="C157" s="19" t="s">
        <v>224</v>
      </c>
      <c r="D157" s="16" t="s">
        <v>225</v>
      </c>
      <c r="E157" s="29">
        <f t="shared" si="143"/>
        <v>200</v>
      </c>
      <c r="F157" s="18">
        <v>200</v>
      </c>
      <c r="G157" s="18">
        <v>0</v>
      </c>
      <c r="H157" s="18">
        <v>0</v>
      </c>
      <c r="I157" s="29">
        <f t="shared" si="144"/>
        <v>200</v>
      </c>
      <c r="J157" s="18">
        <v>200</v>
      </c>
      <c r="K157" s="18">
        <v>0</v>
      </c>
      <c r="L157" s="18">
        <v>0</v>
      </c>
      <c r="M157" s="29">
        <f t="shared" si="145"/>
        <v>200</v>
      </c>
      <c r="N157" s="18">
        <v>200</v>
      </c>
      <c r="O157" s="18">
        <v>0</v>
      </c>
      <c r="P157" s="18">
        <v>0</v>
      </c>
    </row>
    <row r="158" spans="1:16" ht="37.5" x14ac:dyDescent="0.25">
      <c r="A158" s="1"/>
      <c r="B158" s="13" t="s">
        <v>47</v>
      </c>
      <c r="C158" s="14"/>
      <c r="D158" s="15" t="s">
        <v>48</v>
      </c>
      <c r="E158" s="29">
        <f t="shared" si="143"/>
        <v>3000</v>
      </c>
      <c r="F158" s="18">
        <f t="shared" ref="F158:P158" si="198">F162</f>
        <v>3000</v>
      </c>
      <c r="G158" s="18">
        <f t="shared" si="198"/>
        <v>0</v>
      </c>
      <c r="H158" s="18">
        <f t="shared" si="198"/>
        <v>0</v>
      </c>
      <c r="I158" s="29">
        <f t="shared" si="144"/>
        <v>3500</v>
      </c>
      <c r="J158" s="18">
        <f t="shared" ref="J158" si="199">J162</f>
        <v>3500</v>
      </c>
      <c r="K158" s="18">
        <f t="shared" si="198"/>
        <v>0</v>
      </c>
      <c r="L158" s="18">
        <f t="shared" si="198"/>
        <v>0</v>
      </c>
      <c r="M158" s="29">
        <f t="shared" si="145"/>
        <v>4000</v>
      </c>
      <c r="N158" s="18">
        <f t="shared" ref="N158" si="200">N162</f>
        <v>4000</v>
      </c>
      <c r="O158" s="18">
        <f t="shared" si="198"/>
        <v>0</v>
      </c>
      <c r="P158" s="18">
        <f t="shared" si="198"/>
        <v>0</v>
      </c>
    </row>
    <row r="159" spans="1:16" ht="19.5" x14ac:dyDescent="0.25">
      <c r="A159" s="1"/>
      <c r="B159" s="13"/>
      <c r="C159" s="14"/>
      <c r="D159" s="15" t="s">
        <v>75</v>
      </c>
      <c r="E159" s="29">
        <f t="shared" si="143"/>
        <v>0</v>
      </c>
      <c r="F159" s="18">
        <f t="shared" ref="F159" si="201">SUM(F160:F161)</f>
        <v>0</v>
      </c>
      <c r="G159" s="18">
        <f t="shared" ref="G159" si="202">SUM(G160:G161)</f>
        <v>0</v>
      </c>
      <c r="H159" s="18">
        <f t="shared" ref="H159" si="203">SUM(H160:H161)</f>
        <v>0</v>
      </c>
      <c r="I159" s="29">
        <f t="shared" si="144"/>
        <v>0</v>
      </c>
      <c r="J159" s="18">
        <f t="shared" ref="J159" si="204">SUM(J160:J161)</f>
        <v>0</v>
      </c>
      <c r="K159" s="18">
        <f t="shared" ref="K159" si="205">SUM(K160:K161)</f>
        <v>0</v>
      </c>
      <c r="L159" s="18">
        <f t="shared" ref="L159" si="206">SUM(L160:L161)</f>
        <v>0</v>
      </c>
      <c r="M159" s="29">
        <f t="shared" si="145"/>
        <v>0</v>
      </c>
      <c r="N159" s="18">
        <f t="shared" ref="N159" si="207">SUM(N160:N161)</f>
        <v>0</v>
      </c>
      <c r="O159" s="18">
        <f t="shared" ref="O159" si="208">SUM(O160:O161)</f>
        <v>0</v>
      </c>
      <c r="P159" s="18">
        <f t="shared" ref="P159" si="209">SUM(P160:P161)</f>
        <v>0</v>
      </c>
    </row>
    <row r="160" spans="1:16" ht="19.5" x14ac:dyDescent="0.25">
      <c r="A160" s="1"/>
      <c r="B160" s="13"/>
      <c r="C160" s="14"/>
      <c r="D160" s="16" t="s">
        <v>319</v>
      </c>
      <c r="E160" s="29">
        <f t="shared" si="143"/>
        <v>0</v>
      </c>
      <c r="F160" s="18">
        <v>0</v>
      </c>
      <c r="G160" s="18">
        <v>0</v>
      </c>
      <c r="H160" s="18">
        <v>0</v>
      </c>
      <c r="I160" s="29">
        <f t="shared" si="144"/>
        <v>0</v>
      </c>
      <c r="J160" s="18">
        <v>0</v>
      </c>
      <c r="K160" s="18">
        <v>0</v>
      </c>
      <c r="L160" s="18">
        <v>0</v>
      </c>
      <c r="M160" s="29">
        <f t="shared" si="145"/>
        <v>0</v>
      </c>
      <c r="N160" s="18">
        <v>0</v>
      </c>
      <c r="O160" s="18">
        <v>0</v>
      </c>
      <c r="P160" s="18">
        <v>0</v>
      </c>
    </row>
    <row r="161" spans="1:16" ht="19.5" x14ac:dyDescent="0.25">
      <c r="A161" s="1"/>
      <c r="B161" s="13"/>
      <c r="C161" s="14"/>
      <c r="D161" s="16" t="s">
        <v>79</v>
      </c>
      <c r="E161" s="29">
        <f t="shared" si="143"/>
        <v>0</v>
      </c>
      <c r="F161" s="18">
        <v>0</v>
      </c>
      <c r="G161" s="18">
        <v>0</v>
      </c>
      <c r="H161" s="18">
        <v>0</v>
      </c>
      <c r="I161" s="29">
        <f t="shared" si="144"/>
        <v>0</v>
      </c>
      <c r="J161" s="18">
        <v>0</v>
      </c>
      <c r="K161" s="18">
        <v>0</v>
      </c>
      <c r="L161" s="18">
        <v>0</v>
      </c>
      <c r="M161" s="29">
        <f t="shared" si="145"/>
        <v>0</v>
      </c>
      <c r="N161" s="18">
        <v>0</v>
      </c>
      <c r="O161" s="18">
        <v>0</v>
      </c>
      <c r="P161" s="18">
        <v>0</v>
      </c>
    </row>
    <row r="162" spans="1:16" ht="58.5" x14ac:dyDescent="0.25">
      <c r="A162" s="1"/>
      <c r="B162" s="20"/>
      <c r="C162" s="19" t="s">
        <v>226</v>
      </c>
      <c r="D162" s="16" t="s">
        <v>227</v>
      </c>
      <c r="E162" s="29">
        <f t="shared" si="143"/>
        <v>3000</v>
      </c>
      <c r="F162" s="18">
        <v>3000</v>
      </c>
      <c r="G162" s="18">
        <v>0</v>
      </c>
      <c r="H162" s="18">
        <v>0</v>
      </c>
      <c r="I162" s="29">
        <f t="shared" si="144"/>
        <v>3500</v>
      </c>
      <c r="J162" s="18">
        <v>3500</v>
      </c>
      <c r="K162" s="18">
        <v>0</v>
      </c>
      <c r="L162" s="18">
        <v>0</v>
      </c>
      <c r="M162" s="29">
        <f t="shared" si="145"/>
        <v>4000</v>
      </c>
      <c r="N162" s="18">
        <v>4000</v>
      </c>
      <c r="O162" s="18">
        <v>0</v>
      </c>
      <c r="P162" s="18">
        <v>0</v>
      </c>
    </row>
    <row r="163" spans="1:16" ht="37.5" x14ac:dyDescent="0.25">
      <c r="A163" s="1"/>
      <c r="B163" s="13" t="s">
        <v>50</v>
      </c>
      <c r="C163" s="14"/>
      <c r="D163" s="15" t="s">
        <v>49</v>
      </c>
      <c r="E163" s="29">
        <f t="shared" si="143"/>
        <v>35000</v>
      </c>
      <c r="F163" s="18">
        <f>SUM(F167:F173)</f>
        <v>35000</v>
      </c>
      <c r="G163" s="18">
        <f t="shared" ref="G163:H163" si="210">SUM(G167:G173)</f>
        <v>0</v>
      </c>
      <c r="H163" s="18">
        <f t="shared" si="210"/>
        <v>0</v>
      </c>
      <c r="I163" s="29">
        <f t="shared" si="144"/>
        <v>36300</v>
      </c>
      <c r="J163" s="18">
        <f>SUM(J167:J173)</f>
        <v>36300</v>
      </c>
      <c r="K163" s="18">
        <f t="shared" ref="K163:L163" si="211">SUM(K167:K173)</f>
        <v>0</v>
      </c>
      <c r="L163" s="18">
        <f t="shared" si="211"/>
        <v>0</v>
      </c>
      <c r="M163" s="29">
        <f t="shared" si="145"/>
        <v>37300</v>
      </c>
      <c r="N163" s="18">
        <f>SUM(N167:N173)</f>
        <v>37300</v>
      </c>
      <c r="O163" s="18">
        <f t="shared" ref="O163:P163" si="212">SUM(O167:O173)</f>
        <v>0</v>
      </c>
      <c r="P163" s="18">
        <f t="shared" si="212"/>
        <v>0</v>
      </c>
    </row>
    <row r="164" spans="1:16" ht="19.5" x14ac:dyDescent="0.25">
      <c r="A164" s="1"/>
      <c r="B164" s="13"/>
      <c r="C164" s="14"/>
      <c r="D164" s="15" t="s">
        <v>75</v>
      </c>
      <c r="E164" s="29">
        <f t="shared" si="143"/>
        <v>0</v>
      </c>
      <c r="F164" s="18">
        <f t="shared" ref="F164" si="213">SUM(F165:F166)</f>
        <v>0</v>
      </c>
      <c r="G164" s="18">
        <f t="shared" ref="G164" si="214">SUM(G165:G166)</f>
        <v>0</v>
      </c>
      <c r="H164" s="18">
        <f t="shared" ref="H164" si="215">SUM(H165:H166)</f>
        <v>0</v>
      </c>
      <c r="I164" s="29">
        <f t="shared" si="144"/>
        <v>0</v>
      </c>
      <c r="J164" s="18">
        <f t="shared" ref="J164" si="216">SUM(J165:J166)</f>
        <v>0</v>
      </c>
      <c r="K164" s="18">
        <f t="shared" ref="K164" si="217">SUM(K165:K166)</f>
        <v>0</v>
      </c>
      <c r="L164" s="18">
        <f t="shared" ref="L164" si="218">SUM(L165:L166)</f>
        <v>0</v>
      </c>
      <c r="M164" s="29">
        <f t="shared" si="145"/>
        <v>0</v>
      </c>
      <c r="N164" s="18">
        <f t="shared" ref="N164" si="219">SUM(N165:N166)</f>
        <v>0</v>
      </c>
      <c r="O164" s="18">
        <f t="shared" ref="O164" si="220">SUM(O165:O166)</f>
        <v>0</v>
      </c>
      <c r="P164" s="18">
        <f t="shared" ref="P164" si="221">SUM(P165:P166)</f>
        <v>0</v>
      </c>
    </row>
    <row r="165" spans="1:16" ht="19.5" x14ac:dyDescent="0.25">
      <c r="A165" s="1"/>
      <c r="B165" s="13"/>
      <c r="C165" s="14"/>
      <c r="D165" s="16" t="s">
        <v>319</v>
      </c>
      <c r="E165" s="29">
        <f t="shared" si="143"/>
        <v>0</v>
      </c>
      <c r="F165" s="18">
        <v>0</v>
      </c>
      <c r="G165" s="18">
        <v>0</v>
      </c>
      <c r="H165" s="18">
        <v>0</v>
      </c>
      <c r="I165" s="29">
        <f t="shared" si="144"/>
        <v>0</v>
      </c>
      <c r="J165" s="18">
        <v>0</v>
      </c>
      <c r="K165" s="18">
        <v>0</v>
      </c>
      <c r="L165" s="18">
        <v>0</v>
      </c>
      <c r="M165" s="29">
        <f t="shared" si="145"/>
        <v>0</v>
      </c>
      <c r="N165" s="18">
        <v>0</v>
      </c>
      <c r="O165" s="18">
        <v>0</v>
      </c>
      <c r="P165" s="18">
        <v>0</v>
      </c>
    </row>
    <row r="166" spans="1:16" ht="19.5" x14ac:dyDescent="0.25">
      <c r="A166" s="1"/>
      <c r="B166" s="13"/>
      <c r="C166" s="14"/>
      <c r="D166" s="16" t="s">
        <v>79</v>
      </c>
      <c r="E166" s="29">
        <f t="shared" si="143"/>
        <v>0</v>
      </c>
      <c r="F166" s="18">
        <v>0</v>
      </c>
      <c r="G166" s="18">
        <v>0</v>
      </c>
      <c r="H166" s="18">
        <v>0</v>
      </c>
      <c r="I166" s="29">
        <f t="shared" si="144"/>
        <v>0</v>
      </c>
      <c r="J166" s="18">
        <v>0</v>
      </c>
      <c r="K166" s="18">
        <v>0</v>
      </c>
      <c r="L166" s="18">
        <v>0</v>
      </c>
      <c r="M166" s="29">
        <f t="shared" si="145"/>
        <v>0</v>
      </c>
      <c r="N166" s="18">
        <v>0</v>
      </c>
      <c r="O166" s="18">
        <v>0</v>
      </c>
      <c r="P166" s="18">
        <v>0</v>
      </c>
    </row>
    <row r="167" spans="1:16" ht="19.5" x14ac:dyDescent="0.25">
      <c r="A167" s="1"/>
      <c r="B167" s="20"/>
      <c r="C167" s="19" t="s">
        <v>228</v>
      </c>
      <c r="D167" s="16" t="s">
        <v>229</v>
      </c>
      <c r="E167" s="29">
        <f t="shared" si="143"/>
        <v>13800</v>
      </c>
      <c r="F167" s="18">
        <v>13800</v>
      </c>
      <c r="G167" s="18">
        <v>0</v>
      </c>
      <c r="H167" s="18">
        <v>0</v>
      </c>
      <c r="I167" s="29">
        <f t="shared" si="144"/>
        <v>14800</v>
      </c>
      <c r="J167" s="18">
        <v>14800</v>
      </c>
      <c r="K167" s="18">
        <v>0</v>
      </c>
      <c r="L167" s="18">
        <v>0</v>
      </c>
      <c r="M167" s="29">
        <f t="shared" si="145"/>
        <v>15560</v>
      </c>
      <c r="N167" s="18">
        <v>15560</v>
      </c>
      <c r="O167" s="18">
        <v>0</v>
      </c>
      <c r="P167" s="18">
        <v>0</v>
      </c>
    </row>
    <row r="168" spans="1:16" ht="19.5" x14ac:dyDescent="0.25">
      <c r="A168" s="1"/>
      <c r="B168" s="20"/>
      <c r="C168" s="19" t="s">
        <v>230</v>
      </c>
      <c r="D168" s="16" t="s">
        <v>231</v>
      </c>
      <c r="E168" s="29">
        <f t="shared" si="143"/>
        <v>164</v>
      </c>
      <c r="F168" s="18">
        <v>164</v>
      </c>
      <c r="G168" s="18">
        <v>0</v>
      </c>
      <c r="H168" s="18">
        <v>0</v>
      </c>
      <c r="I168" s="29">
        <f t="shared" si="144"/>
        <v>164</v>
      </c>
      <c r="J168" s="18">
        <v>164</v>
      </c>
      <c r="K168" s="18">
        <v>0</v>
      </c>
      <c r="L168" s="18">
        <v>0</v>
      </c>
      <c r="M168" s="29">
        <f t="shared" si="145"/>
        <v>204</v>
      </c>
      <c r="N168" s="18">
        <v>204</v>
      </c>
      <c r="O168" s="18">
        <v>0</v>
      </c>
      <c r="P168" s="18">
        <v>0</v>
      </c>
    </row>
    <row r="169" spans="1:16" ht="58.5" x14ac:dyDescent="0.25">
      <c r="A169" s="1"/>
      <c r="B169" s="20"/>
      <c r="C169" s="19" t="s">
        <v>232</v>
      </c>
      <c r="D169" s="16" t="s">
        <v>233</v>
      </c>
      <c r="E169" s="29">
        <f t="shared" si="143"/>
        <v>19300</v>
      </c>
      <c r="F169" s="18">
        <v>19300</v>
      </c>
      <c r="G169" s="18">
        <v>0</v>
      </c>
      <c r="H169" s="18">
        <v>0</v>
      </c>
      <c r="I169" s="29">
        <f t="shared" si="144"/>
        <v>19600</v>
      </c>
      <c r="J169" s="18">
        <v>19600</v>
      </c>
      <c r="K169" s="18">
        <v>0</v>
      </c>
      <c r="L169" s="18">
        <v>0</v>
      </c>
      <c r="M169" s="29">
        <f t="shared" si="145"/>
        <v>19800</v>
      </c>
      <c r="N169" s="18">
        <v>19800</v>
      </c>
      <c r="O169" s="18">
        <v>0</v>
      </c>
      <c r="P169" s="18">
        <v>0</v>
      </c>
    </row>
    <row r="170" spans="1:16" ht="19.5" x14ac:dyDescent="0.25">
      <c r="A170" s="1"/>
      <c r="B170" s="20"/>
      <c r="C170" s="19" t="s">
        <v>234</v>
      </c>
      <c r="D170" s="16" t="s">
        <v>235</v>
      </c>
      <c r="E170" s="29">
        <f t="shared" si="143"/>
        <v>700</v>
      </c>
      <c r="F170" s="18">
        <v>700</v>
      </c>
      <c r="G170" s="18">
        <v>0</v>
      </c>
      <c r="H170" s="18">
        <v>0</v>
      </c>
      <c r="I170" s="29">
        <f t="shared" si="144"/>
        <v>700</v>
      </c>
      <c r="J170" s="18">
        <v>700</v>
      </c>
      <c r="K170" s="18">
        <v>0</v>
      </c>
      <c r="L170" s="18">
        <v>0</v>
      </c>
      <c r="M170" s="29">
        <f t="shared" si="145"/>
        <v>700</v>
      </c>
      <c r="N170" s="18">
        <v>700</v>
      </c>
      <c r="O170" s="18">
        <v>0</v>
      </c>
      <c r="P170" s="18">
        <v>0</v>
      </c>
    </row>
    <row r="171" spans="1:16" ht="39" x14ac:dyDescent="0.25">
      <c r="A171" s="1"/>
      <c r="B171" s="20"/>
      <c r="C171" s="19" t="s">
        <v>236</v>
      </c>
      <c r="D171" s="16" t="s">
        <v>237</v>
      </c>
      <c r="E171" s="29">
        <f t="shared" si="143"/>
        <v>1000</v>
      </c>
      <c r="F171" s="18">
        <v>1000</v>
      </c>
      <c r="G171" s="18">
        <v>0</v>
      </c>
      <c r="H171" s="18">
        <v>0</v>
      </c>
      <c r="I171" s="29">
        <f t="shared" si="144"/>
        <v>1000</v>
      </c>
      <c r="J171" s="18">
        <v>1000</v>
      </c>
      <c r="K171" s="18">
        <v>0</v>
      </c>
      <c r="L171" s="18">
        <v>0</v>
      </c>
      <c r="M171" s="29">
        <f t="shared" si="145"/>
        <v>1000</v>
      </c>
      <c r="N171" s="18">
        <v>1000</v>
      </c>
      <c r="O171" s="18">
        <v>0</v>
      </c>
      <c r="P171" s="18">
        <v>0</v>
      </c>
    </row>
    <row r="172" spans="1:16" ht="39" x14ac:dyDescent="0.25">
      <c r="A172" s="1"/>
      <c r="B172" s="20"/>
      <c r="C172" s="19" t="s">
        <v>238</v>
      </c>
      <c r="D172" s="16" t="s">
        <v>239</v>
      </c>
      <c r="E172" s="29">
        <f t="shared" si="143"/>
        <v>0</v>
      </c>
      <c r="F172" s="18">
        <v>0</v>
      </c>
      <c r="G172" s="18">
        <v>0</v>
      </c>
      <c r="H172" s="18">
        <v>0</v>
      </c>
      <c r="I172" s="29">
        <f t="shared" si="144"/>
        <v>0</v>
      </c>
      <c r="J172" s="18">
        <v>0</v>
      </c>
      <c r="K172" s="18">
        <v>0</v>
      </c>
      <c r="L172" s="18">
        <v>0</v>
      </c>
      <c r="M172" s="29">
        <f t="shared" si="145"/>
        <v>0</v>
      </c>
      <c r="N172" s="18">
        <v>0</v>
      </c>
      <c r="O172" s="18">
        <v>0</v>
      </c>
      <c r="P172" s="18">
        <v>0</v>
      </c>
    </row>
    <row r="173" spans="1:16" ht="39" x14ac:dyDescent="0.25">
      <c r="A173" s="1"/>
      <c r="B173" s="20"/>
      <c r="C173" s="19" t="s">
        <v>240</v>
      </c>
      <c r="D173" s="16" t="s">
        <v>241</v>
      </c>
      <c r="E173" s="29">
        <f t="shared" si="143"/>
        <v>36</v>
      </c>
      <c r="F173" s="18">
        <v>36</v>
      </c>
      <c r="G173" s="18">
        <v>0</v>
      </c>
      <c r="H173" s="18">
        <v>0</v>
      </c>
      <c r="I173" s="29">
        <f t="shared" si="144"/>
        <v>36</v>
      </c>
      <c r="J173" s="18">
        <v>36</v>
      </c>
      <c r="K173" s="18">
        <v>0</v>
      </c>
      <c r="L173" s="18">
        <v>0</v>
      </c>
      <c r="M173" s="29">
        <f t="shared" si="145"/>
        <v>36</v>
      </c>
      <c r="N173" s="18">
        <v>36</v>
      </c>
      <c r="O173" s="18">
        <v>0</v>
      </c>
      <c r="P173" s="18">
        <v>0</v>
      </c>
    </row>
    <row r="174" spans="1:16" ht="39" x14ac:dyDescent="0.25">
      <c r="A174" s="1"/>
      <c r="B174" s="13" t="s">
        <v>51</v>
      </c>
      <c r="C174" s="14"/>
      <c r="D174" s="15" t="s">
        <v>52</v>
      </c>
      <c r="E174" s="29">
        <f t="shared" si="143"/>
        <v>3000</v>
      </c>
      <c r="F174" s="18">
        <f>SUM(F178:F181)</f>
        <v>3000</v>
      </c>
      <c r="G174" s="18">
        <f t="shared" ref="G174:H174" si="222">SUM(G178:G181)</f>
        <v>0</v>
      </c>
      <c r="H174" s="18">
        <f t="shared" si="222"/>
        <v>0</v>
      </c>
      <c r="I174" s="29">
        <f t="shared" si="144"/>
        <v>3000</v>
      </c>
      <c r="J174" s="18">
        <f>SUM(J178:J181)</f>
        <v>3000</v>
      </c>
      <c r="K174" s="18">
        <f t="shared" ref="K174:L174" si="223">SUM(K178:K181)</f>
        <v>0</v>
      </c>
      <c r="L174" s="18">
        <f t="shared" si="223"/>
        <v>0</v>
      </c>
      <c r="M174" s="29">
        <f t="shared" si="145"/>
        <v>3900</v>
      </c>
      <c r="N174" s="18">
        <f>SUM(N178:N181)</f>
        <v>3900</v>
      </c>
      <c r="O174" s="18">
        <f t="shared" ref="O174:P174" si="224">SUM(O178:O181)</f>
        <v>0</v>
      </c>
      <c r="P174" s="18">
        <f t="shared" si="224"/>
        <v>0</v>
      </c>
    </row>
    <row r="175" spans="1:16" ht="19.5" x14ac:dyDescent="0.25">
      <c r="A175" s="1"/>
      <c r="B175" s="13"/>
      <c r="C175" s="14"/>
      <c r="D175" s="15" t="s">
        <v>75</v>
      </c>
      <c r="E175" s="29">
        <f t="shared" si="143"/>
        <v>0</v>
      </c>
      <c r="F175" s="18">
        <f t="shared" ref="F175" si="225">SUM(F176:F177)</f>
        <v>0</v>
      </c>
      <c r="G175" s="18">
        <f t="shared" ref="G175" si="226">SUM(G176:G177)</f>
        <v>0</v>
      </c>
      <c r="H175" s="18">
        <f t="shared" ref="H175" si="227">SUM(H176:H177)</f>
        <v>0</v>
      </c>
      <c r="I175" s="29">
        <f t="shared" si="144"/>
        <v>0</v>
      </c>
      <c r="J175" s="18">
        <f t="shared" ref="J175" si="228">SUM(J176:J177)</f>
        <v>0</v>
      </c>
      <c r="K175" s="18">
        <f t="shared" ref="K175" si="229">SUM(K176:K177)</f>
        <v>0</v>
      </c>
      <c r="L175" s="18">
        <f t="shared" ref="L175" si="230">SUM(L176:L177)</f>
        <v>0</v>
      </c>
      <c r="M175" s="29">
        <f t="shared" si="145"/>
        <v>0</v>
      </c>
      <c r="N175" s="18">
        <f t="shared" ref="N175" si="231">SUM(N176:N177)</f>
        <v>0</v>
      </c>
      <c r="O175" s="18">
        <f t="shared" ref="O175" si="232">SUM(O176:O177)</f>
        <v>0</v>
      </c>
      <c r="P175" s="18">
        <f t="shared" ref="P175" si="233">SUM(P176:P177)</f>
        <v>0</v>
      </c>
    </row>
    <row r="176" spans="1:16" ht="19.5" x14ac:dyDescent="0.25">
      <c r="A176" s="1"/>
      <c r="B176" s="13"/>
      <c r="C176" s="14"/>
      <c r="D176" s="16" t="s">
        <v>319</v>
      </c>
      <c r="E176" s="29">
        <f t="shared" ref="E176:E233" si="234">SUM(F176:H176)</f>
        <v>0</v>
      </c>
      <c r="F176" s="18">
        <v>0</v>
      </c>
      <c r="G176" s="18">
        <v>0</v>
      </c>
      <c r="H176" s="18">
        <v>0</v>
      </c>
      <c r="I176" s="29">
        <f t="shared" ref="I176:I233" si="235">SUM(J176:L176)</f>
        <v>0</v>
      </c>
      <c r="J176" s="18">
        <v>0</v>
      </c>
      <c r="K176" s="18">
        <v>0</v>
      </c>
      <c r="L176" s="18">
        <v>0</v>
      </c>
      <c r="M176" s="29">
        <f t="shared" ref="M176:M233" si="236">SUM(N176:P176)</f>
        <v>0</v>
      </c>
      <c r="N176" s="18">
        <v>0</v>
      </c>
      <c r="O176" s="18">
        <v>0</v>
      </c>
      <c r="P176" s="18">
        <v>0</v>
      </c>
    </row>
    <row r="177" spans="1:16" ht="19.5" x14ac:dyDescent="0.25">
      <c r="A177" s="1"/>
      <c r="B177" s="13"/>
      <c r="C177" s="14"/>
      <c r="D177" s="16" t="s">
        <v>79</v>
      </c>
      <c r="E177" s="29">
        <f t="shared" si="234"/>
        <v>0</v>
      </c>
      <c r="F177" s="18">
        <v>0</v>
      </c>
      <c r="G177" s="18">
        <v>0</v>
      </c>
      <c r="H177" s="18">
        <v>0</v>
      </c>
      <c r="I177" s="29">
        <f t="shared" si="235"/>
        <v>0</v>
      </c>
      <c r="J177" s="18">
        <v>0</v>
      </c>
      <c r="K177" s="18">
        <v>0</v>
      </c>
      <c r="L177" s="18">
        <v>0</v>
      </c>
      <c r="M177" s="29">
        <f t="shared" si="236"/>
        <v>0</v>
      </c>
      <c r="N177" s="18">
        <v>0</v>
      </c>
      <c r="O177" s="18">
        <v>0</v>
      </c>
      <c r="P177" s="18">
        <v>0</v>
      </c>
    </row>
    <row r="178" spans="1:16" ht="39" x14ac:dyDescent="0.25">
      <c r="A178" s="1"/>
      <c r="B178" s="20"/>
      <c r="C178" s="19" t="s">
        <v>242</v>
      </c>
      <c r="D178" s="16" t="s">
        <v>243</v>
      </c>
      <c r="E178" s="29">
        <f t="shared" si="234"/>
        <v>1364</v>
      </c>
      <c r="F178" s="18">
        <v>1364</v>
      </c>
      <c r="G178" s="18">
        <v>0</v>
      </c>
      <c r="H178" s="18">
        <v>0</v>
      </c>
      <c r="I178" s="29">
        <f t="shared" si="235"/>
        <v>1364</v>
      </c>
      <c r="J178" s="18">
        <v>1364</v>
      </c>
      <c r="K178" s="18">
        <v>0</v>
      </c>
      <c r="L178" s="18">
        <v>0</v>
      </c>
      <c r="M178" s="29">
        <f t="shared" si="236"/>
        <v>2000</v>
      </c>
      <c r="N178" s="18">
        <v>2000</v>
      </c>
      <c r="O178" s="18">
        <v>0</v>
      </c>
      <c r="P178" s="18">
        <v>0</v>
      </c>
    </row>
    <row r="179" spans="1:16" ht="39" x14ac:dyDescent="0.25">
      <c r="A179" s="1"/>
      <c r="B179" s="20"/>
      <c r="C179" s="19" t="s">
        <v>244</v>
      </c>
      <c r="D179" s="16" t="s">
        <v>245</v>
      </c>
      <c r="E179" s="29">
        <f t="shared" si="234"/>
        <v>800</v>
      </c>
      <c r="F179" s="18">
        <v>800</v>
      </c>
      <c r="G179" s="18">
        <v>0</v>
      </c>
      <c r="H179" s="18">
        <v>0</v>
      </c>
      <c r="I179" s="29">
        <f t="shared" si="235"/>
        <v>800</v>
      </c>
      <c r="J179" s="18">
        <v>800</v>
      </c>
      <c r="K179" s="18">
        <v>0</v>
      </c>
      <c r="L179" s="18">
        <v>0</v>
      </c>
      <c r="M179" s="29">
        <f t="shared" si="236"/>
        <v>1000</v>
      </c>
      <c r="N179" s="18">
        <v>1000</v>
      </c>
      <c r="O179" s="18">
        <v>0</v>
      </c>
      <c r="P179" s="18">
        <v>0</v>
      </c>
    </row>
    <row r="180" spans="1:16" ht="39" x14ac:dyDescent="0.25">
      <c r="A180" s="1"/>
      <c r="B180" s="20"/>
      <c r="C180" s="19" t="s">
        <v>246</v>
      </c>
      <c r="D180" s="16" t="s">
        <v>247</v>
      </c>
      <c r="E180" s="29">
        <f t="shared" si="234"/>
        <v>550</v>
      </c>
      <c r="F180" s="18">
        <v>550</v>
      </c>
      <c r="G180" s="18">
        <v>0</v>
      </c>
      <c r="H180" s="18">
        <v>0</v>
      </c>
      <c r="I180" s="29">
        <f t="shared" si="235"/>
        <v>550</v>
      </c>
      <c r="J180" s="18">
        <v>550</v>
      </c>
      <c r="K180" s="18">
        <v>0</v>
      </c>
      <c r="L180" s="18">
        <v>0</v>
      </c>
      <c r="M180" s="29">
        <f t="shared" si="236"/>
        <v>600</v>
      </c>
      <c r="N180" s="18">
        <v>600</v>
      </c>
      <c r="O180" s="18">
        <v>0</v>
      </c>
      <c r="P180" s="18">
        <v>0</v>
      </c>
    </row>
    <row r="181" spans="1:16" ht="39" x14ac:dyDescent="0.25">
      <c r="A181" s="1"/>
      <c r="B181" s="20"/>
      <c r="C181" s="19" t="s">
        <v>248</v>
      </c>
      <c r="D181" s="16" t="s">
        <v>225</v>
      </c>
      <c r="E181" s="29">
        <f t="shared" si="234"/>
        <v>286</v>
      </c>
      <c r="F181" s="18">
        <v>286</v>
      </c>
      <c r="G181" s="18">
        <v>0</v>
      </c>
      <c r="H181" s="18">
        <v>0</v>
      </c>
      <c r="I181" s="29">
        <f t="shared" si="235"/>
        <v>286</v>
      </c>
      <c r="J181" s="18">
        <v>286</v>
      </c>
      <c r="K181" s="18">
        <v>0</v>
      </c>
      <c r="L181" s="18">
        <v>0</v>
      </c>
      <c r="M181" s="29">
        <f t="shared" si="236"/>
        <v>300</v>
      </c>
      <c r="N181" s="18">
        <v>300</v>
      </c>
      <c r="O181" s="18">
        <v>0</v>
      </c>
      <c r="P181" s="18">
        <v>0</v>
      </c>
    </row>
    <row r="182" spans="1:16" ht="58.5" x14ac:dyDescent="0.25">
      <c r="A182" s="1"/>
      <c r="B182" s="13" t="s">
        <v>53</v>
      </c>
      <c r="C182" s="14"/>
      <c r="D182" s="15" t="s">
        <v>54</v>
      </c>
      <c r="E182" s="29">
        <f t="shared" si="234"/>
        <v>8800</v>
      </c>
      <c r="F182" s="18">
        <f>SUM(F186:F197)</f>
        <v>8800</v>
      </c>
      <c r="G182" s="18">
        <f t="shared" ref="G182:H182" si="237">SUM(G186:G197)</f>
        <v>0</v>
      </c>
      <c r="H182" s="18">
        <f t="shared" si="237"/>
        <v>0</v>
      </c>
      <c r="I182" s="29">
        <f t="shared" si="235"/>
        <v>9000</v>
      </c>
      <c r="J182" s="18">
        <f>SUM(J186:J197)</f>
        <v>9000</v>
      </c>
      <c r="K182" s="18">
        <f t="shared" ref="K182:L182" si="238">SUM(K186:K197)</f>
        <v>0</v>
      </c>
      <c r="L182" s="18">
        <f t="shared" si="238"/>
        <v>0</v>
      </c>
      <c r="M182" s="29">
        <f t="shared" si="236"/>
        <v>9000</v>
      </c>
      <c r="N182" s="18">
        <f>SUM(N186:N197)</f>
        <v>9000</v>
      </c>
      <c r="O182" s="18">
        <f t="shared" ref="O182:P182" si="239">SUM(O186:O197)</f>
        <v>0</v>
      </c>
      <c r="P182" s="18">
        <f t="shared" si="239"/>
        <v>0</v>
      </c>
    </row>
    <row r="183" spans="1:16" ht="19.5" x14ac:dyDescent="0.25">
      <c r="B183" s="13"/>
      <c r="C183" s="14"/>
      <c r="D183" s="15" t="s">
        <v>75</v>
      </c>
      <c r="E183" s="29">
        <f t="shared" si="234"/>
        <v>0</v>
      </c>
      <c r="F183" s="18">
        <f t="shared" ref="F183" si="240">SUM(F184:F185)</f>
        <v>0</v>
      </c>
      <c r="G183" s="18">
        <f t="shared" ref="G183" si="241">SUM(G184:G185)</f>
        <v>0</v>
      </c>
      <c r="H183" s="18">
        <f t="shared" ref="H183" si="242">SUM(H184:H185)</f>
        <v>0</v>
      </c>
      <c r="I183" s="29">
        <f t="shared" si="235"/>
        <v>0</v>
      </c>
      <c r="J183" s="18">
        <f t="shared" ref="J183" si="243">SUM(J184:J185)</f>
        <v>0</v>
      </c>
      <c r="K183" s="18">
        <f t="shared" ref="K183" si="244">SUM(K184:K185)</f>
        <v>0</v>
      </c>
      <c r="L183" s="18">
        <f t="shared" ref="L183" si="245">SUM(L184:L185)</f>
        <v>0</v>
      </c>
      <c r="M183" s="29">
        <f t="shared" si="236"/>
        <v>0</v>
      </c>
      <c r="N183" s="18">
        <f t="shared" ref="N183" si="246">SUM(N184:N185)</f>
        <v>0</v>
      </c>
      <c r="O183" s="18">
        <f t="shared" ref="O183" si="247">SUM(O184:O185)</f>
        <v>0</v>
      </c>
      <c r="P183" s="18">
        <f t="shared" ref="P183" si="248">SUM(P184:P185)</f>
        <v>0</v>
      </c>
    </row>
    <row r="184" spans="1:16" ht="19.5" x14ac:dyDescent="0.25">
      <c r="B184" s="13"/>
      <c r="C184" s="14"/>
      <c r="D184" s="16" t="s">
        <v>319</v>
      </c>
      <c r="E184" s="29">
        <f t="shared" si="234"/>
        <v>0</v>
      </c>
      <c r="F184" s="18">
        <v>0</v>
      </c>
      <c r="G184" s="18">
        <v>0</v>
      </c>
      <c r="H184" s="18">
        <v>0</v>
      </c>
      <c r="I184" s="29">
        <f t="shared" si="235"/>
        <v>0</v>
      </c>
      <c r="J184" s="18">
        <v>0</v>
      </c>
      <c r="K184" s="18">
        <v>0</v>
      </c>
      <c r="L184" s="18">
        <v>0</v>
      </c>
      <c r="M184" s="29">
        <f t="shared" si="236"/>
        <v>0</v>
      </c>
      <c r="N184" s="18">
        <v>0</v>
      </c>
      <c r="O184" s="18">
        <v>0</v>
      </c>
      <c r="P184" s="18">
        <v>0</v>
      </c>
    </row>
    <row r="185" spans="1:16" ht="19.5" x14ac:dyDescent="0.25">
      <c r="B185" s="13"/>
      <c r="C185" s="14"/>
      <c r="D185" s="16" t="s">
        <v>79</v>
      </c>
      <c r="E185" s="29">
        <f t="shared" si="234"/>
        <v>0</v>
      </c>
      <c r="F185" s="18">
        <v>0</v>
      </c>
      <c r="G185" s="18">
        <v>0</v>
      </c>
      <c r="H185" s="18">
        <v>0</v>
      </c>
      <c r="I185" s="29">
        <f t="shared" si="235"/>
        <v>0</v>
      </c>
      <c r="J185" s="18">
        <v>0</v>
      </c>
      <c r="K185" s="18">
        <v>0</v>
      </c>
      <c r="L185" s="18">
        <v>0</v>
      </c>
      <c r="M185" s="29">
        <f t="shared" si="236"/>
        <v>0</v>
      </c>
      <c r="N185" s="18">
        <v>0</v>
      </c>
      <c r="O185" s="18">
        <v>0</v>
      </c>
      <c r="P185" s="18">
        <v>0</v>
      </c>
    </row>
    <row r="186" spans="1:16" ht="39" x14ac:dyDescent="0.25">
      <c r="B186" s="20"/>
      <c r="C186" s="19" t="s">
        <v>249</v>
      </c>
      <c r="D186" s="16" t="s">
        <v>250</v>
      </c>
      <c r="E186" s="29">
        <f t="shared" si="234"/>
        <v>160</v>
      </c>
      <c r="F186" s="18">
        <v>160</v>
      </c>
      <c r="G186" s="18">
        <v>0</v>
      </c>
      <c r="H186" s="18">
        <v>0</v>
      </c>
      <c r="I186" s="29">
        <f t="shared" si="235"/>
        <v>160</v>
      </c>
      <c r="J186" s="18">
        <v>160</v>
      </c>
      <c r="K186" s="18">
        <v>0</v>
      </c>
      <c r="L186" s="18">
        <v>0</v>
      </c>
      <c r="M186" s="29">
        <f t="shared" si="236"/>
        <v>150</v>
      </c>
      <c r="N186" s="18">
        <v>150</v>
      </c>
      <c r="O186" s="18">
        <v>0</v>
      </c>
      <c r="P186" s="18">
        <v>0</v>
      </c>
    </row>
    <row r="187" spans="1:16" ht="58.5" x14ac:dyDescent="0.25">
      <c r="B187" s="20"/>
      <c r="C187" s="19" t="s">
        <v>251</v>
      </c>
      <c r="D187" s="16" t="s">
        <v>252</v>
      </c>
      <c r="E187" s="29">
        <f t="shared" si="234"/>
        <v>500</v>
      </c>
      <c r="F187" s="18">
        <v>500</v>
      </c>
      <c r="G187" s="18">
        <v>0</v>
      </c>
      <c r="H187" s="18">
        <v>0</v>
      </c>
      <c r="I187" s="29">
        <f t="shared" si="235"/>
        <v>500</v>
      </c>
      <c r="J187" s="18">
        <v>500</v>
      </c>
      <c r="K187" s="18">
        <v>0</v>
      </c>
      <c r="L187" s="18">
        <v>0</v>
      </c>
      <c r="M187" s="29">
        <f t="shared" si="236"/>
        <v>500</v>
      </c>
      <c r="N187" s="18">
        <v>500</v>
      </c>
      <c r="O187" s="18">
        <v>0</v>
      </c>
      <c r="P187" s="18">
        <v>0</v>
      </c>
    </row>
    <row r="188" spans="1:16" ht="78" x14ac:dyDescent="0.25">
      <c r="B188" s="20"/>
      <c r="C188" s="19" t="s">
        <v>253</v>
      </c>
      <c r="D188" s="16" t="s">
        <v>254</v>
      </c>
      <c r="E188" s="29">
        <f t="shared" si="234"/>
        <v>400</v>
      </c>
      <c r="F188" s="18">
        <v>400</v>
      </c>
      <c r="G188" s="18">
        <v>0</v>
      </c>
      <c r="H188" s="18">
        <v>0</v>
      </c>
      <c r="I188" s="29">
        <f t="shared" si="235"/>
        <v>400</v>
      </c>
      <c r="J188" s="18">
        <v>400</v>
      </c>
      <c r="K188" s="18">
        <v>0</v>
      </c>
      <c r="L188" s="18">
        <v>0</v>
      </c>
      <c r="M188" s="29">
        <f t="shared" si="236"/>
        <v>300</v>
      </c>
      <c r="N188" s="18">
        <v>300</v>
      </c>
      <c r="O188" s="18">
        <v>0</v>
      </c>
      <c r="P188" s="18">
        <v>0</v>
      </c>
    </row>
    <row r="189" spans="1:16" ht="39" x14ac:dyDescent="0.25">
      <c r="B189" s="20"/>
      <c r="C189" s="19" t="s">
        <v>255</v>
      </c>
      <c r="D189" s="16" t="s">
        <v>256</v>
      </c>
      <c r="E189" s="29">
        <f t="shared" si="234"/>
        <v>4400</v>
      </c>
      <c r="F189" s="18">
        <v>4400</v>
      </c>
      <c r="G189" s="18">
        <v>0</v>
      </c>
      <c r="H189" s="18">
        <v>0</v>
      </c>
      <c r="I189" s="29">
        <f t="shared" si="235"/>
        <v>4600</v>
      </c>
      <c r="J189" s="18">
        <v>4600</v>
      </c>
      <c r="K189" s="18">
        <v>0</v>
      </c>
      <c r="L189" s="18">
        <v>0</v>
      </c>
      <c r="M189" s="29">
        <f t="shared" si="236"/>
        <v>4660</v>
      </c>
      <c r="N189" s="18">
        <v>4660</v>
      </c>
      <c r="O189" s="18">
        <v>0</v>
      </c>
      <c r="P189" s="18">
        <v>0</v>
      </c>
    </row>
    <row r="190" spans="1:16" ht="39" x14ac:dyDescent="0.25">
      <c r="B190" s="20"/>
      <c r="C190" s="19" t="s">
        <v>257</v>
      </c>
      <c r="D190" s="16" t="s">
        <v>258</v>
      </c>
      <c r="E190" s="29">
        <f t="shared" si="234"/>
        <v>390</v>
      </c>
      <c r="F190" s="18">
        <v>390</v>
      </c>
      <c r="G190" s="18">
        <v>0</v>
      </c>
      <c r="H190" s="18">
        <v>0</v>
      </c>
      <c r="I190" s="29">
        <f t="shared" si="235"/>
        <v>390</v>
      </c>
      <c r="J190" s="18">
        <v>390</v>
      </c>
      <c r="K190" s="18">
        <v>0</v>
      </c>
      <c r="L190" s="18">
        <v>0</v>
      </c>
      <c r="M190" s="29">
        <f t="shared" si="236"/>
        <v>390</v>
      </c>
      <c r="N190" s="18">
        <v>390</v>
      </c>
      <c r="O190" s="18">
        <v>0</v>
      </c>
      <c r="P190" s="18">
        <v>0</v>
      </c>
    </row>
    <row r="191" spans="1:16" ht="39" x14ac:dyDescent="0.25">
      <c r="B191" s="20"/>
      <c r="C191" s="19" t="s">
        <v>259</v>
      </c>
      <c r="D191" s="16" t="s">
        <v>260</v>
      </c>
      <c r="E191" s="29">
        <f t="shared" si="234"/>
        <v>73</v>
      </c>
      <c r="F191" s="18">
        <v>73</v>
      </c>
      <c r="G191" s="18">
        <v>0</v>
      </c>
      <c r="H191" s="18">
        <v>0</v>
      </c>
      <c r="I191" s="29">
        <f t="shared" si="235"/>
        <v>73</v>
      </c>
      <c r="J191" s="18">
        <v>73</v>
      </c>
      <c r="K191" s="18">
        <v>0</v>
      </c>
      <c r="L191" s="18">
        <v>0</v>
      </c>
      <c r="M191" s="29">
        <f t="shared" si="236"/>
        <v>73</v>
      </c>
      <c r="N191" s="18">
        <v>73</v>
      </c>
      <c r="O191" s="18">
        <v>0</v>
      </c>
      <c r="P191" s="18">
        <v>0</v>
      </c>
    </row>
    <row r="192" spans="1:16" ht="58.5" x14ac:dyDescent="0.25">
      <c r="B192" s="20"/>
      <c r="C192" s="19" t="s">
        <v>261</v>
      </c>
      <c r="D192" s="16" t="s">
        <v>262</v>
      </c>
      <c r="E192" s="29">
        <f t="shared" si="234"/>
        <v>60</v>
      </c>
      <c r="F192" s="18">
        <v>60</v>
      </c>
      <c r="G192" s="18">
        <v>0</v>
      </c>
      <c r="H192" s="18">
        <v>0</v>
      </c>
      <c r="I192" s="29">
        <f t="shared" si="235"/>
        <v>60</v>
      </c>
      <c r="J192" s="18">
        <v>60</v>
      </c>
      <c r="K192" s="18">
        <v>0</v>
      </c>
      <c r="L192" s="18">
        <v>0</v>
      </c>
      <c r="M192" s="29">
        <f t="shared" si="236"/>
        <v>60</v>
      </c>
      <c r="N192" s="18">
        <v>60</v>
      </c>
      <c r="O192" s="18">
        <v>0</v>
      </c>
      <c r="P192" s="18">
        <v>0</v>
      </c>
    </row>
    <row r="193" spans="1:16" ht="58.5" x14ac:dyDescent="0.25">
      <c r="B193" s="20"/>
      <c r="C193" s="19" t="s">
        <v>263</v>
      </c>
      <c r="D193" s="16" t="s">
        <v>264</v>
      </c>
      <c r="E193" s="29">
        <f t="shared" si="234"/>
        <v>390</v>
      </c>
      <c r="F193" s="18">
        <v>390</v>
      </c>
      <c r="G193" s="18">
        <v>0</v>
      </c>
      <c r="H193" s="18">
        <v>0</v>
      </c>
      <c r="I193" s="29">
        <f t="shared" si="235"/>
        <v>390</v>
      </c>
      <c r="J193" s="18">
        <v>390</v>
      </c>
      <c r="K193" s="18">
        <v>0</v>
      </c>
      <c r="L193" s="18">
        <v>0</v>
      </c>
      <c r="M193" s="29">
        <f t="shared" si="236"/>
        <v>390</v>
      </c>
      <c r="N193" s="18">
        <v>390</v>
      </c>
      <c r="O193" s="18">
        <v>0</v>
      </c>
      <c r="P193" s="18">
        <v>0</v>
      </c>
    </row>
    <row r="194" spans="1:16" ht="58.5" x14ac:dyDescent="0.25">
      <c r="B194" s="20"/>
      <c r="C194" s="19" t="s">
        <v>265</v>
      </c>
      <c r="D194" s="16" t="s">
        <v>266</v>
      </c>
      <c r="E194" s="29">
        <f t="shared" si="234"/>
        <v>585</v>
      </c>
      <c r="F194" s="18">
        <v>585</v>
      </c>
      <c r="G194" s="18">
        <v>0</v>
      </c>
      <c r="H194" s="18">
        <v>0</v>
      </c>
      <c r="I194" s="29">
        <f t="shared" si="235"/>
        <v>585</v>
      </c>
      <c r="J194" s="18">
        <v>585</v>
      </c>
      <c r="K194" s="18">
        <v>0</v>
      </c>
      <c r="L194" s="18">
        <v>0</v>
      </c>
      <c r="M194" s="29">
        <f t="shared" si="236"/>
        <v>685</v>
      </c>
      <c r="N194" s="18">
        <v>685</v>
      </c>
      <c r="O194" s="18">
        <v>0</v>
      </c>
      <c r="P194" s="18">
        <v>0</v>
      </c>
    </row>
    <row r="195" spans="1:16" ht="39" x14ac:dyDescent="0.25">
      <c r="B195" s="20"/>
      <c r="C195" s="19" t="s">
        <v>267</v>
      </c>
      <c r="D195" s="16" t="s">
        <v>268</v>
      </c>
      <c r="E195" s="29">
        <f t="shared" si="234"/>
        <v>250</v>
      </c>
      <c r="F195" s="18">
        <v>250</v>
      </c>
      <c r="G195" s="18">
        <v>0</v>
      </c>
      <c r="H195" s="18">
        <v>0</v>
      </c>
      <c r="I195" s="29">
        <f t="shared" si="235"/>
        <v>250</v>
      </c>
      <c r="J195" s="18">
        <v>250</v>
      </c>
      <c r="K195" s="18">
        <v>0</v>
      </c>
      <c r="L195" s="18">
        <v>0</v>
      </c>
      <c r="M195" s="29">
        <f t="shared" si="236"/>
        <v>200</v>
      </c>
      <c r="N195" s="18">
        <v>200</v>
      </c>
      <c r="O195" s="18">
        <v>0</v>
      </c>
      <c r="P195" s="18">
        <v>0</v>
      </c>
    </row>
    <row r="196" spans="1:16" ht="39" x14ac:dyDescent="0.25">
      <c r="B196" s="20"/>
      <c r="C196" s="19" t="s">
        <v>269</v>
      </c>
      <c r="D196" s="16" t="s">
        <v>270</v>
      </c>
      <c r="E196" s="29">
        <f t="shared" si="234"/>
        <v>1340</v>
      </c>
      <c r="F196" s="18">
        <v>1340</v>
      </c>
      <c r="G196" s="18">
        <v>0</v>
      </c>
      <c r="H196" s="18">
        <v>0</v>
      </c>
      <c r="I196" s="29">
        <f t="shared" si="235"/>
        <v>1340</v>
      </c>
      <c r="J196" s="18">
        <v>1340</v>
      </c>
      <c r="K196" s="18">
        <v>0</v>
      </c>
      <c r="L196" s="18">
        <v>0</v>
      </c>
      <c r="M196" s="29">
        <f t="shared" si="236"/>
        <v>1340</v>
      </c>
      <c r="N196" s="18">
        <v>1340</v>
      </c>
      <c r="O196" s="18">
        <v>0</v>
      </c>
      <c r="P196" s="18">
        <v>0</v>
      </c>
    </row>
    <row r="197" spans="1:16" ht="39" x14ac:dyDescent="0.25">
      <c r="A197" s="7"/>
      <c r="B197" s="20"/>
      <c r="C197" s="19" t="s">
        <v>271</v>
      </c>
      <c r="D197" s="16" t="s">
        <v>272</v>
      </c>
      <c r="E197" s="29">
        <f t="shared" si="234"/>
        <v>252</v>
      </c>
      <c r="F197" s="18">
        <v>252</v>
      </c>
      <c r="G197" s="18">
        <v>0</v>
      </c>
      <c r="H197" s="18">
        <v>0</v>
      </c>
      <c r="I197" s="29">
        <f t="shared" si="235"/>
        <v>252</v>
      </c>
      <c r="J197" s="18">
        <v>252</v>
      </c>
      <c r="K197" s="18">
        <v>0</v>
      </c>
      <c r="L197" s="18">
        <v>0</v>
      </c>
      <c r="M197" s="29">
        <f t="shared" si="236"/>
        <v>252</v>
      </c>
      <c r="N197" s="18">
        <v>252</v>
      </c>
      <c r="O197" s="18">
        <v>0</v>
      </c>
      <c r="P197" s="18">
        <v>0</v>
      </c>
    </row>
    <row r="198" spans="1:16" ht="39" x14ac:dyDescent="0.25">
      <c r="B198" s="13" t="s">
        <v>55</v>
      </c>
      <c r="C198" s="14"/>
      <c r="D198" s="15" t="s">
        <v>9</v>
      </c>
      <c r="E198" s="29">
        <f t="shared" si="234"/>
        <v>43000</v>
      </c>
      <c r="F198" s="18">
        <f>SUM(F202:F203)</f>
        <v>43000</v>
      </c>
      <c r="G198" s="18">
        <f>SUM(G202:G203)</f>
        <v>0</v>
      </c>
      <c r="H198" s="18">
        <f>SUM(H202:H203)</f>
        <v>0</v>
      </c>
      <c r="I198" s="29">
        <f t="shared" si="235"/>
        <v>43000</v>
      </c>
      <c r="J198" s="18">
        <f>SUM(J202:J203)</f>
        <v>43000</v>
      </c>
      <c r="K198" s="18">
        <f>SUM(K202:K203)</f>
        <v>0</v>
      </c>
      <c r="L198" s="18">
        <f>SUM(L202:L203)</f>
        <v>0</v>
      </c>
      <c r="M198" s="29">
        <f t="shared" si="236"/>
        <v>43000</v>
      </c>
      <c r="N198" s="18">
        <f>SUM(N202:N203)</f>
        <v>43000</v>
      </c>
      <c r="O198" s="18">
        <f>SUM(O202:O203)</f>
        <v>0</v>
      </c>
      <c r="P198" s="18">
        <f>SUM(P202:P203)</f>
        <v>0</v>
      </c>
    </row>
    <row r="199" spans="1:16" ht="19.5" x14ac:dyDescent="0.25">
      <c r="B199" s="13"/>
      <c r="C199" s="14"/>
      <c r="D199" s="15" t="s">
        <v>75</v>
      </c>
      <c r="E199" s="29">
        <f t="shared" si="234"/>
        <v>3160</v>
      </c>
      <c r="F199" s="18">
        <f t="shared" ref="F199" si="249">SUM(F200:F201)</f>
        <v>3160</v>
      </c>
      <c r="G199" s="18">
        <f t="shared" ref="G199" si="250">SUM(G200:G201)</f>
        <v>0</v>
      </c>
      <c r="H199" s="18">
        <f t="shared" ref="H199" si="251">SUM(H200:H201)</f>
        <v>0</v>
      </c>
      <c r="I199" s="29">
        <f t="shared" si="235"/>
        <v>3160</v>
      </c>
      <c r="J199" s="18">
        <f t="shared" ref="J199" si="252">SUM(J200:J201)</f>
        <v>3160</v>
      </c>
      <c r="K199" s="18">
        <f t="shared" ref="K199" si="253">SUM(K200:K201)</f>
        <v>0</v>
      </c>
      <c r="L199" s="18">
        <f t="shared" ref="L199" si="254">SUM(L200:L201)</f>
        <v>0</v>
      </c>
      <c r="M199" s="29">
        <f t="shared" si="236"/>
        <v>3160</v>
      </c>
      <c r="N199" s="18">
        <f t="shared" ref="N199" si="255">SUM(N200:N201)</f>
        <v>3160</v>
      </c>
      <c r="O199" s="18">
        <f t="shared" ref="O199" si="256">SUM(O200:O201)</f>
        <v>0</v>
      </c>
      <c r="P199" s="18">
        <f t="shared" ref="P199" si="257">SUM(P200:P201)</f>
        <v>0</v>
      </c>
    </row>
    <row r="200" spans="1:16" ht="19.5" x14ac:dyDescent="0.25">
      <c r="B200" s="13"/>
      <c r="C200" s="14"/>
      <c r="D200" s="16" t="s">
        <v>319</v>
      </c>
      <c r="E200" s="29">
        <f t="shared" si="234"/>
        <v>0</v>
      </c>
      <c r="F200" s="18">
        <v>0</v>
      </c>
      <c r="G200" s="18">
        <v>0</v>
      </c>
      <c r="H200" s="18">
        <v>0</v>
      </c>
      <c r="I200" s="29">
        <f t="shared" si="235"/>
        <v>0</v>
      </c>
      <c r="J200" s="18">
        <v>0</v>
      </c>
      <c r="K200" s="18">
        <v>0</v>
      </c>
      <c r="L200" s="18">
        <v>0</v>
      </c>
      <c r="M200" s="29">
        <f t="shared" si="236"/>
        <v>0</v>
      </c>
      <c r="N200" s="18">
        <v>0</v>
      </c>
      <c r="O200" s="18">
        <v>0</v>
      </c>
      <c r="P200" s="18">
        <v>0</v>
      </c>
    </row>
    <row r="201" spans="1:16" ht="19.5" x14ac:dyDescent="0.25">
      <c r="B201" s="13"/>
      <c r="C201" s="14"/>
      <c r="D201" s="16" t="s">
        <v>79</v>
      </c>
      <c r="E201" s="29">
        <f t="shared" si="234"/>
        <v>3160</v>
      </c>
      <c r="F201" s="18">
        <v>3160</v>
      </c>
      <c r="G201" s="18">
        <v>0</v>
      </c>
      <c r="H201" s="18">
        <v>0</v>
      </c>
      <c r="I201" s="29">
        <f t="shared" si="235"/>
        <v>3160</v>
      </c>
      <c r="J201" s="18">
        <v>3160</v>
      </c>
      <c r="K201" s="18">
        <v>0</v>
      </c>
      <c r="L201" s="18">
        <v>0</v>
      </c>
      <c r="M201" s="29">
        <f t="shared" si="236"/>
        <v>3160</v>
      </c>
      <c r="N201" s="18">
        <v>3160</v>
      </c>
      <c r="O201" s="18">
        <v>0</v>
      </c>
      <c r="P201" s="18">
        <v>0</v>
      </c>
    </row>
    <row r="202" spans="1:16" ht="58.5" x14ac:dyDescent="0.25">
      <c r="B202" s="20"/>
      <c r="C202" s="19" t="s">
        <v>273</v>
      </c>
      <c r="D202" s="16" t="s">
        <v>274</v>
      </c>
      <c r="E202" s="29">
        <f t="shared" si="234"/>
        <v>725</v>
      </c>
      <c r="F202" s="18">
        <v>725</v>
      </c>
      <c r="G202" s="18">
        <v>0</v>
      </c>
      <c r="H202" s="18">
        <v>0</v>
      </c>
      <c r="I202" s="29">
        <f t="shared" si="235"/>
        <v>725</v>
      </c>
      <c r="J202" s="18">
        <v>725</v>
      </c>
      <c r="K202" s="18">
        <v>0</v>
      </c>
      <c r="L202" s="18">
        <v>0</v>
      </c>
      <c r="M202" s="29">
        <f t="shared" si="236"/>
        <v>725</v>
      </c>
      <c r="N202" s="18">
        <v>725</v>
      </c>
      <c r="O202" s="18">
        <v>0</v>
      </c>
      <c r="P202" s="18">
        <v>0</v>
      </c>
    </row>
    <row r="203" spans="1:16" ht="39" x14ac:dyDescent="0.25">
      <c r="A203" s="7"/>
      <c r="B203" s="20"/>
      <c r="C203" s="19" t="s">
        <v>275</v>
      </c>
      <c r="D203" s="16" t="s">
        <v>322</v>
      </c>
      <c r="E203" s="29">
        <f t="shared" si="234"/>
        <v>42275</v>
      </c>
      <c r="F203" s="18">
        <f>42238+37</f>
        <v>42275</v>
      </c>
      <c r="G203" s="18">
        <v>0</v>
      </c>
      <c r="H203" s="18">
        <v>0</v>
      </c>
      <c r="I203" s="29">
        <f t="shared" si="235"/>
        <v>42275</v>
      </c>
      <c r="J203" s="18">
        <f>42238+37</f>
        <v>42275</v>
      </c>
      <c r="K203" s="18">
        <v>0</v>
      </c>
      <c r="L203" s="18">
        <v>0</v>
      </c>
      <c r="M203" s="29">
        <f t="shared" si="236"/>
        <v>42275</v>
      </c>
      <c r="N203" s="18">
        <f>42238+37</f>
        <v>42275</v>
      </c>
      <c r="O203" s="18">
        <v>0</v>
      </c>
      <c r="P203" s="18">
        <v>0</v>
      </c>
    </row>
    <row r="204" spans="1:16" ht="37.5" x14ac:dyDescent="0.25">
      <c r="A204" s="8"/>
      <c r="B204" s="13" t="s">
        <v>57</v>
      </c>
      <c r="C204" s="14"/>
      <c r="D204" s="15" t="s">
        <v>56</v>
      </c>
      <c r="E204" s="29">
        <f t="shared" si="234"/>
        <v>27000</v>
      </c>
      <c r="F204" s="18">
        <f>SUM(F208:F211)</f>
        <v>27000</v>
      </c>
      <c r="G204" s="18">
        <f t="shared" ref="G204:H204" si="258">SUM(G208:G211)</f>
        <v>0</v>
      </c>
      <c r="H204" s="18">
        <f t="shared" si="258"/>
        <v>0</v>
      </c>
      <c r="I204" s="29">
        <f t="shared" si="235"/>
        <v>27000</v>
      </c>
      <c r="J204" s="18">
        <f>SUM(J208:J211)</f>
        <v>27000</v>
      </c>
      <c r="K204" s="18">
        <f t="shared" ref="K204:L204" si="259">SUM(K208:K211)</f>
        <v>0</v>
      </c>
      <c r="L204" s="18">
        <f t="shared" si="259"/>
        <v>0</v>
      </c>
      <c r="M204" s="29">
        <f t="shared" si="236"/>
        <v>27000</v>
      </c>
      <c r="N204" s="18">
        <f>SUM(N208:N211)</f>
        <v>27000</v>
      </c>
      <c r="O204" s="18">
        <f t="shared" ref="O204:P204" si="260">SUM(O208:O211)</f>
        <v>0</v>
      </c>
      <c r="P204" s="18">
        <f t="shared" si="260"/>
        <v>0</v>
      </c>
    </row>
    <row r="205" spans="1:16" ht="19.5" x14ac:dyDescent="0.25">
      <c r="B205" s="13"/>
      <c r="C205" s="14"/>
      <c r="D205" s="15" t="s">
        <v>75</v>
      </c>
      <c r="E205" s="29">
        <f t="shared" si="234"/>
        <v>0</v>
      </c>
      <c r="F205" s="18">
        <f t="shared" ref="F205" si="261">SUM(F206:F207)</f>
        <v>0</v>
      </c>
      <c r="G205" s="18">
        <f t="shared" ref="G205" si="262">SUM(G206:G207)</f>
        <v>0</v>
      </c>
      <c r="H205" s="18">
        <f t="shared" ref="H205" si="263">SUM(H206:H207)</f>
        <v>0</v>
      </c>
      <c r="I205" s="29">
        <f t="shared" si="235"/>
        <v>0</v>
      </c>
      <c r="J205" s="18">
        <f t="shared" ref="J205" si="264">SUM(J206:J207)</f>
        <v>0</v>
      </c>
      <c r="K205" s="18">
        <f t="shared" ref="K205" si="265">SUM(K206:K207)</f>
        <v>0</v>
      </c>
      <c r="L205" s="18">
        <f t="shared" ref="L205" si="266">SUM(L206:L207)</f>
        <v>0</v>
      </c>
      <c r="M205" s="29">
        <f t="shared" si="236"/>
        <v>0</v>
      </c>
      <c r="N205" s="18">
        <f t="shared" ref="N205" si="267">SUM(N206:N207)</f>
        <v>0</v>
      </c>
      <c r="O205" s="18">
        <f t="shared" ref="O205" si="268">SUM(O206:O207)</f>
        <v>0</v>
      </c>
      <c r="P205" s="18">
        <f t="shared" ref="P205" si="269">SUM(P206:P207)</f>
        <v>0</v>
      </c>
    </row>
    <row r="206" spans="1:16" ht="19.5" x14ac:dyDescent="0.25">
      <c r="B206" s="13"/>
      <c r="C206" s="14"/>
      <c r="D206" s="16" t="s">
        <v>319</v>
      </c>
      <c r="E206" s="29">
        <f t="shared" si="234"/>
        <v>0</v>
      </c>
      <c r="F206" s="18">
        <v>0</v>
      </c>
      <c r="G206" s="18">
        <v>0</v>
      </c>
      <c r="H206" s="18">
        <v>0</v>
      </c>
      <c r="I206" s="29">
        <f t="shared" si="235"/>
        <v>0</v>
      </c>
      <c r="J206" s="18">
        <v>0</v>
      </c>
      <c r="K206" s="18">
        <v>0</v>
      </c>
      <c r="L206" s="18">
        <v>0</v>
      </c>
      <c r="M206" s="29">
        <f t="shared" si="236"/>
        <v>0</v>
      </c>
      <c r="N206" s="18">
        <v>0</v>
      </c>
      <c r="O206" s="18">
        <v>0</v>
      </c>
      <c r="P206" s="18">
        <v>0</v>
      </c>
    </row>
    <row r="207" spans="1:16" ht="19.5" x14ac:dyDescent="0.25">
      <c r="B207" s="13"/>
      <c r="C207" s="14"/>
      <c r="D207" s="16" t="s">
        <v>79</v>
      </c>
      <c r="E207" s="29">
        <f t="shared" si="234"/>
        <v>0</v>
      </c>
      <c r="F207" s="18">
        <v>0</v>
      </c>
      <c r="G207" s="18">
        <v>0</v>
      </c>
      <c r="H207" s="18">
        <v>0</v>
      </c>
      <c r="I207" s="29">
        <f t="shared" si="235"/>
        <v>0</v>
      </c>
      <c r="J207" s="18">
        <v>0</v>
      </c>
      <c r="K207" s="18">
        <v>0</v>
      </c>
      <c r="L207" s="18">
        <v>0</v>
      </c>
      <c r="M207" s="29">
        <f t="shared" si="236"/>
        <v>0</v>
      </c>
      <c r="N207" s="18">
        <v>0</v>
      </c>
      <c r="O207" s="18">
        <v>0</v>
      </c>
      <c r="P207" s="18">
        <v>0</v>
      </c>
    </row>
    <row r="208" spans="1:16" ht="97.5" x14ac:dyDescent="0.25">
      <c r="A208" s="8"/>
      <c r="B208" s="20"/>
      <c r="C208" s="19" t="s">
        <v>276</v>
      </c>
      <c r="D208" s="16" t="s">
        <v>277</v>
      </c>
      <c r="E208" s="29">
        <f t="shared" si="234"/>
        <v>20654</v>
      </c>
      <c r="F208" s="18">
        <v>20654</v>
      </c>
      <c r="G208" s="18">
        <v>0</v>
      </c>
      <c r="H208" s="18">
        <v>0</v>
      </c>
      <c r="I208" s="29">
        <f t="shared" si="235"/>
        <v>20654</v>
      </c>
      <c r="J208" s="18">
        <v>20654</v>
      </c>
      <c r="K208" s="18">
        <v>0</v>
      </c>
      <c r="L208" s="18">
        <v>0</v>
      </c>
      <c r="M208" s="29">
        <f t="shared" si="236"/>
        <v>20654</v>
      </c>
      <c r="N208" s="18">
        <v>20654</v>
      </c>
      <c r="O208" s="18">
        <v>0</v>
      </c>
      <c r="P208" s="18">
        <v>0</v>
      </c>
    </row>
    <row r="209" spans="1:16" ht="58.5" x14ac:dyDescent="0.25">
      <c r="A209" s="8"/>
      <c r="B209" s="20"/>
      <c r="C209" s="19" t="s">
        <v>278</v>
      </c>
      <c r="D209" s="16" t="s">
        <v>279</v>
      </c>
      <c r="E209" s="29">
        <f t="shared" si="234"/>
        <v>3700</v>
      </c>
      <c r="F209" s="18">
        <v>3700</v>
      </c>
      <c r="G209" s="18">
        <v>0</v>
      </c>
      <c r="H209" s="18">
        <v>0</v>
      </c>
      <c r="I209" s="29">
        <f t="shared" si="235"/>
        <v>3700</v>
      </c>
      <c r="J209" s="18">
        <v>3700</v>
      </c>
      <c r="K209" s="18">
        <v>0</v>
      </c>
      <c r="L209" s="18">
        <v>0</v>
      </c>
      <c r="M209" s="29">
        <f t="shared" si="236"/>
        <v>3700</v>
      </c>
      <c r="N209" s="18">
        <v>3700</v>
      </c>
      <c r="O209" s="18">
        <v>0</v>
      </c>
      <c r="P209" s="18">
        <v>0</v>
      </c>
    </row>
    <row r="210" spans="1:16" ht="39" x14ac:dyDescent="0.25">
      <c r="A210" s="8"/>
      <c r="B210" s="20"/>
      <c r="C210" s="19" t="s">
        <v>280</v>
      </c>
      <c r="D210" s="16" t="s">
        <v>281</v>
      </c>
      <c r="E210" s="29">
        <f t="shared" si="234"/>
        <v>300</v>
      </c>
      <c r="F210" s="18">
        <v>300</v>
      </c>
      <c r="G210" s="18">
        <v>0</v>
      </c>
      <c r="H210" s="18">
        <v>0</v>
      </c>
      <c r="I210" s="29">
        <f t="shared" si="235"/>
        <v>300</v>
      </c>
      <c r="J210" s="18">
        <v>300</v>
      </c>
      <c r="K210" s="18">
        <v>0</v>
      </c>
      <c r="L210" s="18">
        <v>0</v>
      </c>
      <c r="M210" s="29">
        <f t="shared" si="236"/>
        <v>300</v>
      </c>
      <c r="N210" s="18">
        <v>300</v>
      </c>
      <c r="O210" s="18">
        <v>0</v>
      </c>
      <c r="P210" s="18">
        <v>0</v>
      </c>
    </row>
    <row r="211" spans="1:16" ht="78" x14ac:dyDescent="0.25">
      <c r="A211" s="8"/>
      <c r="B211" s="20"/>
      <c r="C211" s="19" t="s">
        <v>282</v>
      </c>
      <c r="D211" s="16" t="s">
        <v>283</v>
      </c>
      <c r="E211" s="29">
        <f t="shared" si="234"/>
        <v>2346</v>
      </c>
      <c r="F211" s="18">
        <v>2346</v>
      </c>
      <c r="G211" s="18">
        <v>0</v>
      </c>
      <c r="H211" s="18">
        <v>0</v>
      </c>
      <c r="I211" s="29">
        <f t="shared" si="235"/>
        <v>2346</v>
      </c>
      <c r="J211" s="18">
        <v>2346</v>
      </c>
      <c r="K211" s="18">
        <v>0</v>
      </c>
      <c r="L211" s="18">
        <v>0</v>
      </c>
      <c r="M211" s="29">
        <f t="shared" si="236"/>
        <v>2346</v>
      </c>
      <c r="N211" s="18">
        <v>2346</v>
      </c>
      <c r="O211" s="18">
        <v>0</v>
      </c>
      <c r="P211" s="18">
        <v>0</v>
      </c>
    </row>
    <row r="212" spans="1:16" ht="37.5" x14ac:dyDescent="0.25">
      <c r="A212" s="8"/>
      <c r="B212" s="13" t="s">
        <v>59</v>
      </c>
      <c r="C212" s="14"/>
      <c r="D212" s="15" t="s">
        <v>58</v>
      </c>
      <c r="E212" s="29">
        <f t="shared" si="234"/>
        <v>25000</v>
      </c>
      <c r="F212" s="18">
        <f>SUM(F216:F218)</f>
        <v>25000</v>
      </c>
      <c r="G212" s="18">
        <f>SUM(G216:G218)</f>
        <v>0</v>
      </c>
      <c r="H212" s="18">
        <f>SUM(H216:H218)</f>
        <v>0</v>
      </c>
      <c r="I212" s="29">
        <f t="shared" si="235"/>
        <v>25000</v>
      </c>
      <c r="J212" s="18">
        <f>SUM(J216:J218)</f>
        <v>25000</v>
      </c>
      <c r="K212" s="18">
        <f>SUM(K216:K218)</f>
        <v>0</v>
      </c>
      <c r="L212" s="18">
        <f>SUM(L216:L218)</f>
        <v>0</v>
      </c>
      <c r="M212" s="29">
        <f t="shared" si="236"/>
        <v>28020</v>
      </c>
      <c r="N212" s="18">
        <f>SUM(N216:N218)</f>
        <v>28020</v>
      </c>
      <c r="O212" s="18">
        <f>SUM(O216:O218)</f>
        <v>0</v>
      </c>
      <c r="P212" s="18">
        <f>SUM(P216:P218)</f>
        <v>0</v>
      </c>
    </row>
    <row r="213" spans="1:16" ht="19.5" x14ac:dyDescent="0.25">
      <c r="B213" s="13"/>
      <c r="C213" s="14"/>
      <c r="D213" s="15" t="s">
        <v>75</v>
      </c>
      <c r="E213" s="29">
        <f t="shared" si="234"/>
        <v>20</v>
      </c>
      <c r="F213" s="18">
        <f t="shared" ref="F213" si="270">SUM(F214:F215)</f>
        <v>20</v>
      </c>
      <c r="G213" s="18">
        <f t="shared" ref="G213" si="271">SUM(G214:G215)</f>
        <v>0</v>
      </c>
      <c r="H213" s="18">
        <f t="shared" ref="H213" si="272">SUM(H214:H215)</f>
        <v>0</v>
      </c>
      <c r="I213" s="29">
        <f t="shared" si="235"/>
        <v>20</v>
      </c>
      <c r="J213" s="18">
        <f t="shared" ref="J213" si="273">SUM(J214:J215)</f>
        <v>20</v>
      </c>
      <c r="K213" s="18">
        <f t="shared" ref="K213" si="274">SUM(K214:K215)</f>
        <v>0</v>
      </c>
      <c r="L213" s="18">
        <f t="shared" ref="L213" si="275">SUM(L214:L215)</f>
        <v>0</v>
      </c>
      <c r="M213" s="29">
        <f t="shared" si="236"/>
        <v>20</v>
      </c>
      <c r="N213" s="18">
        <f t="shared" ref="N213" si="276">SUM(N214:N215)</f>
        <v>20</v>
      </c>
      <c r="O213" s="18">
        <f t="shared" ref="O213" si="277">SUM(O214:O215)</f>
        <v>0</v>
      </c>
      <c r="P213" s="18">
        <f t="shared" ref="P213" si="278">SUM(P214:P215)</f>
        <v>0</v>
      </c>
    </row>
    <row r="214" spans="1:16" ht="19.5" x14ac:dyDescent="0.25">
      <c r="B214" s="13"/>
      <c r="C214" s="14"/>
      <c r="D214" s="16" t="s">
        <v>319</v>
      </c>
      <c r="E214" s="29">
        <f t="shared" si="234"/>
        <v>0</v>
      </c>
      <c r="F214" s="18">
        <v>0</v>
      </c>
      <c r="G214" s="18">
        <v>0</v>
      </c>
      <c r="H214" s="18">
        <v>0</v>
      </c>
      <c r="I214" s="29">
        <f t="shared" si="235"/>
        <v>0</v>
      </c>
      <c r="J214" s="18">
        <v>0</v>
      </c>
      <c r="K214" s="18">
        <v>0</v>
      </c>
      <c r="L214" s="18">
        <v>0</v>
      </c>
      <c r="M214" s="29">
        <f t="shared" si="236"/>
        <v>0</v>
      </c>
      <c r="N214" s="18">
        <v>0</v>
      </c>
      <c r="O214" s="18">
        <v>0</v>
      </c>
      <c r="P214" s="18">
        <v>0</v>
      </c>
    </row>
    <row r="215" spans="1:16" ht="19.5" x14ac:dyDescent="0.25">
      <c r="B215" s="13"/>
      <c r="C215" s="14"/>
      <c r="D215" s="16" t="s">
        <v>79</v>
      </c>
      <c r="E215" s="29">
        <f t="shared" si="234"/>
        <v>20</v>
      </c>
      <c r="F215" s="18">
        <v>20</v>
      </c>
      <c r="G215" s="18">
        <v>0</v>
      </c>
      <c r="H215" s="18">
        <v>0</v>
      </c>
      <c r="I215" s="29">
        <f t="shared" si="235"/>
        <v>20</v>
      </c>
      <c r="J215" s="18">
        <v>20</v>
      </c>
      <c r="K215" s="18">
        <v>0</v>
      </c>
      <c r="L215" s="18">
        <v>0</v>
      </c>
      <c r="M215" s="29">
        <f t="shared" si="236"/>
        <v>20</v>
      </c>
      <c r="N215" s="18">
        <v>20</v>
      </c>
      <c r="O215" s="18">
        <v>0</v>
      </c>
      <c r="P215" s="18">
        <v>0</v>
      </c>
    </row>
    <row r="216" spans="1:16" ht="97.5" x14ac:dyDescent="0.25">
      <c r="A216" s="8"/>
      <c r="B216" s="20"/>
      <c r="C216" s="19" t="s">
        <v>284</v>
      </c>
      <c r="D216" s="16" t="s">
        <v>285</v>
      </c>
      <c r="E216" s="29">
        <f t="shared" si="234"/>
        <v>24980</v>
      </c>
      <c r="F216" s="18">
        <v>24980</v>
      </c>
      <c r="G216" s="18">
        <v>0</v>
      </c>
      <c r="H216" s="18">
        <v>0</v>
      </c>
      <c r="I216" s="29">
        <f t="shared" si="235"/>
        <v>24980</v>
      </c>
      <c r="J216" s="18">
        <v>24980</v>
      </c>
      <c r="K216" s="18">
        <v>0</v>
      </c>
      <c r="L216" s="18">
        <v>0</v>
      </c>
      <c r="M216" s="29">
        <f t="shared" si="236"/>
        <v>28000</v>
      </c>
      <c r="N216" s="18">
        <v>28000</v>
      </c>
      <c r="O216" s="18">
        <v>0</v>
      </c>
      <c r="P216" s="18">
        <v>0</v>
      </c>
    </row>
    <row r="217" spans="1:16" ht="58.5" x14ac:dyDescent="0.25">
      <c r="A217" s="8"/>
      <c r="B217" s="20"/>
      <c r="C217" s="19" t="s">
        <v>286</v>
      </c>
      <c r="D217" s="16" t="s">
        <v>288</v>
      </c>
      <c r="E217" s="29">
        <f t="shared" si="234"/>
        <v>5</v>
      </c>
      <c r="F217" s="18">
        <v>5</v>
      </c>
      <c r="G217" s="18">
        <v>0</v>
      </c>
      <c r="H217" s="18">
        <v>0</v>
      </c>
      <c r="I217" s="29">
        <f t="shared" si="235"/>
        <v>5</v>
      </c>
      <c r="J217" s="18">
        <v>5</v>
      </c>
      <c r="K217" s="18">
        <v>0</v>
      </c>
      <c r="L217" s="18">
        <v>0</v>
      </c>
      <c r="M217" s="29">
        <f t="shared" si="236"/>
        <v>5</v>
      </c>
      <c r="N217" s="18">
        <v>5</v>
      </c>
      <c r="O217" s="18">
        <v>0</v>
      </c>
      <c r="P217" s="18">
        <v>0</v>
      </c>
    </row>
    <row r="218" spans="1:16" ht="39" x14ac:dyDescent="0.25">
      <c r="A218" s="8"/>
      <c r="B218" s="20"/>
      <c r="C218" s="19" t="s">
        <v>287</v>
      </c>
      <c r="D218" s="16" t="s">
        <v>289</v>
      </c>
      <c r="E218" s="29">
        <f t="shared" si="234"/>
        <v>15</v>
      </c>
      <c r="F218" s="18">
        <v>15</v>
      </c>
      <c r="G218" s="18">
        <v>0</v>
      </c>
      <c r="H218" s="18">
        <v>0</v>
      </c>
      <c r="I218" s="29">
        <f t="shared" si="235"/>
        <v>15</v>
      </c>
      <c r="J218" s="18">
        <v>15</v>
      </c>
      <c r="K218" s="18">
        <v>0</v>
      </c>
      <c r="L218" s="18">
        <v>0</v>
      </c>
      <c r="M218" s="29">
        <f t="shared" si="236"/>
        <v>15</v>
      </c>
      <c r="N218" s="18">
        <v>15</v>
      </c>
      <c r="O218" s="18">
        <v>0</v>
      </c>
      <c r="P218" s="18">
        <v>0</v>
      </c>
    </row>
    <row r="219" spans="1:16" ht="39" x14ac:dyDescent="0.25">
      <c r="A219" s="8"/>
      <c r="B219" s="13" t="s">
        <v>61</v>
      </c>
      <c r="C219" s="14"/>
      <c r="D219" s="15" t="s">
        <v>60</v>
      </c>
      <c r="E219" s="29">
        <f t="shared" si="234"/>
        <v>1200</v>
      </c>
      <c r="F219" s="18">
        <f>SUM(F223:F224)</f>
        <v>1200</v>
      </c>
      <c r="G219" s="18">
        <f t="shared" ref="G219:H219" si="279">SUM(G223:G224)</f>
        <v>0</v>
      </c>
      <c r="H219" s="18">
        <f t="shared" si="279"/>
        <v>0</v>
      </c>
      <c r="I219" s="29">
        <f t="shared" si="235"/>
        <v>1200</v>
      </c>
      <c r="J219" s="18">
        <f>SUM(J223:J224)</f>
        <v>1200</v>
      </c>
      <c r="K219" s="18">
        <f t="shared" ref="K219:L219" si="280">SUM(K223:K224)</f>
        <v>0</v>
      </c>
      <c r="L219" s="18">
        <f t="shared" si="280"/>
        <v>0</v>
      </c>
      <c r="M219" s="29">
        <f t="shared" si="236"/>
        <v>1200</v>
      </c>
      <c r="N219" s="18">
        <f>SUM(N223:N224)</f>
        <v>1200</v>
      </c>
      <c r="O219" s="18">
        <f t="shared" ref="O219:P219" si="281">SUM(O223:O224)</f>
        <v>0</v>
      </c>
      <c r="P219" s="18">
        <f t="shared" si="281"/>
        <v>0</v>
      </c>
    </row>
    <row r="220" spans="1:16" ht="19.5" x14ac:dyDescent="0.25">
      <c r="B220" s="13"/>
      <c r="C220" s="14"/>
      <c r="D220" s="15" t="s">
        <v>75</v>
      </c>
      <c r="E220" s="29">
        <f t="shared" si="234"/>
        <v>0</v>
      </c>
      <c r="F220" s="18">
        <f t="shared" ref="F220" si="282">SUM(F221:F222)</f>
        <v>0</v>
      </c>
      <c r="G220" s="18">
        <f t="shared" ref="G220" si="283">SUM(G221:G222)</f>
        <v>0</v>
      </c>
      <c r="H220" s="18">
        <f t="shared" ref="H220" si="284">SUM(H221:H222)</f>
        <v>0</v>
      </c>
      <c r="I220" s="29">
        <f t="shared" si="235"/>
        <v>0</v>
      </c>
      <c r="J220" s="18">
        <f t="shared" ref="J220" si="285">SUM(J221:J222)</f>
        <v>0</v>
      </c>
      <c r="K220" s="18">
        <f t="shared" ref="K220" si="286">SUM(K221:K222)</f>
        <v>0</v>
      </c>
      <c r="L220" s="18">
        <f t="shared" ref="L220" si="287">SUM(L221:L222)</f>
        <v>0</v>
      </c>
      <c r="M220" s="29">
        <f t="shared" si="236"/>
        <v>0</v>
      </c>
      <c r="N220" s="18">
        <f t="shared" ref="N220" si="288">SUM(N221:N222)</f>
        <v>0</v>
      </c>
      <c r="O220" s="18">
        <f t="shared" ref="O220" si="289">SUM(O221:O222)</f>
        <v>0</v>
      </c>
      <c r="P220" s="18">
        <f t="shared" ref="P220" si="290">SUM(P221:P222)</f>
        <v>0</v>
      </c>
    </row>
    <row r="221" spans="1:16" ht="19.5" x14ac:dyDescent="0.25">
      <c r="B221" s="13"/>
      <c r="C221" s="14"/>
      <c r="D221" s="16" t="s">
        <v>319</v>
      </c>
      <c r="E221" s="29">
        <f t="shared" si="234"/>
        <v>0</v>
      </c>
      <c r="F221" s="18">
        <v>0</v>
      </c>
      <c r="G221" s="18">
        <v>0</v>
      </c>
      <c r="H221" s="18">
        <v>0</v>
      </c>
      <c r="I221" s="29">
        <f t="shared" si="235"/>
        <v>0</v>
      </c>
      <c r="J221" s="18">
        <v>0</v>
      </c>
      <c r="K221" s="18">
        <v>0</v>
      </c>
      <c r="L221" s="18">
        <v>0</v>
      </c>
      <c r="M221" s="29">
        <f t="shared" si="236"/>
        <v>0</v>
      </c>
      <c r="N221" s="18">
        <v>0</v>
      </c>
      <c r="O221" s="18">
        <v>0</v>
      </c>
      <c r="P221" s="18">
        <v>0</v>
      </c>
    </row>
    <row r="222" spans="1:16" ht="19.5" x14ac:dyDescent="0.25">
      <c r="B222" s="13"/>
      <c r="C222" s="14"/>
      <c r="D222" s="16" t="s">
        <v>79</v>
      </c>
      <c r="E222" s="29">
        <f t="shared" si="234"/>
        <v>0</v>
      </c>
      <c r="F222" s="18">
        <v>0</v>
      </c>
      <c r="G222" s="18">
        <v>0</v>
      </c>
      <c r="H222" s="18">
        <v>0</v>
      </c>
      <c r="I222" s="29">
        <f t="shared" si="235"/>
        <v>0</v>
      </c>
      <c r="J222" s="18">
        <v>0</v>
      </c>
      <c r="K222" s="18">
        <v>0</v>
      </c>
      <c r="L222" s="18">
        <v>0</v>
      </c>
      <c r="M222" s="29">
        <f t="shared" si="236"/>
        <v>0</v>
      </c>
      <c r="N222" s="18">
        <v>0</v>
      </c>
      <c r="O222" s="18">
        <v>0</v>
      </c>
      <c r="P222" s="18">
        <v>0</v>
      </c>
    </row>
    <row r="223" spans="1:16" ht="39" x14ac:dyDescent="0.25">
      <c r="A223" s="8"/>
      <c r="B223" s="20"/>
      <c r="C223" s="19" t="s">
        <v>290</v>
      </c>
      <c r="D223" s="16" t="s">
        <v>291</v>
      </c>
      <c r="E223" s="29">
        <f t="shared" si="234"/>
        <v>1000</v>
      </c>
      <c r="F223" s="18">
        <v>1000</v>
      </c>
      <c r="G223" s="18">
        <v>0</v>
      </c>
      <c r="H223" s="18">
        <v>0</v>
      </c>
      <c r="I223" s="29">
        <f t="shared" si="235"/>
        <v>1000</v>
      </c>
      <c r="J223" s="18">
        <v>1000</v>
      </c>
      <c r="K223" s="18">
        <v>0</v>
      </c>
      <c r="L223" s="18">
        <v>0</v>
      </c>
      <c r="M223" s="29">
        <f t="shared" si="236"/>
        <v>1000</v>
      </c>
      <c r="N223" s="18">
        <v>1000</v>
      </c>
      <c r="O223" s="18">
        <v>0</v>
      </c>
      <c r="P223" s="18">
        <v>0</v>
      </c>
    </row>
    <row r="224" spans="1:16" ht="39" x14ac:dyDescent="0.25">
      <c r="A224" s="8"/>
      <c r="B224" s="20"/>
      <c r="C224" s="19" t="s">
        <v>292</v>
      </c>
      <c r="D224" s="16" t="s">
        <v>293</v>
      </c>
      <c r="E224" s="29">
        <f t="shared" si="234"/>
        <v>200</v>
      </c>
      <c r="F224" s="18">
        <v>200</v>
      </c>
      <c r="G224" s="18">
        <v>0</v>
      </c>
      <c r="H224" s="18">
        <v>0</v>
      </c>
      <c r="I224" s="29">
        <f t="shared" si="235"/>
        <v>200</v>
      </c>
      <c r="J224" s="18">
        <v>200</v>
      </c>
      <c r="K224" s="18">
        <v>0</v>
      </c>
      <c r="L224" s="18">
        <v>0</v>
      </c>
      <c r="M224" s="29">
        <f t="shared" si="236"/>
        <v>200</v>
      </c>
      <c r="N224" s="18">
        <v>200</v>
      </c>
      <c r="O224" s="18">
        <v>0</v>
      </c>
      <c r="P224" s="18">
        <v>0</v>
      </c>
    </row>
    <row r="225" spans="1:16" ht="45" customHeight="1" x14ac:dyDescent="0.25">
      <c r="A225" s="8"/>
      <c r="B225" s="13" t="s">
        <v>309</v>
      </c>
      <c r="C225" s="14"/>
      <c r="D225" s="15" t="s">
        <v>316</v>
      </c>
      <c r="E225" s="29">
        <f t="shared" si="234"/>
        <v>7800</v>
      </c>
      <c r="F225" s="18">
        <v>7800</v>
      </c>
      <c r="G225" s="18">
        <v>0</v>
      </c>
      <c r="H225" s="18">
        <v>0</v>
      </c>
      <c r="I225" s="29">
        <f t="shared" si="235"/>
        <v>8500</v>
      </c>
      <c r="J225" s="18">
        <v>8500</v>
      </c>
      <c r="K225" s="18">
        <v>0</v>
      </c>
      <c r="L225" s="18">
        <v>0</v>
      </c>
      <c r="M225" s="29">
        <f t="shared" si="236"/>
        <v>10770</v>
      </c>
      <c r="N225" s="18">
        <v>10770</v>
      </c>
      <c r="O225" s="18">
        <v>0</v>
      </c>
      <c r="P225" s="18">
        <v>0</v>
      </c>
    </row>
    <row r="226" spans="1:16" ht="19.5" x14ac:dyDescent="0.25">
      <c r="B226" s="13"/>
      <c r="C226" s="14"/>
      <c r="D226" s="15" t="s">
        <v>75</v>
      </c>
      <c r="E226" s="29">
        <f t="shared" si="234"/>
        <v>0</v>
      </c>
      <c r="F226" s="18">
        <f t="shared" ref="F226" si="291">SUM(F227:F228)</f>
        <v>0</v>
      </c>
      <c r="G226" s="18">
        <f t="shared" ref="G226" si="292">SUM(G227:G228)</f>
        <v>0</v>
      </c>
      <c r="H226" s="18">
        <f t="shared" ref="H226" si="293">SUM(H227:H228)</f>
        <v>0</v>
      </c>
      <c r="I226" s="29">
        <f t="shared" si="235"/>
        <v>0</v>
      </c>
      <c r="J226" s="18">
        <f t="shared" ref="J226" si="294">SUM(J227:J228)</f>
        <v>0</v>
      </c>
      <c r="K226" s="18">
        <f t="shared" ref="K226" si="295">SUM(K227:K228)</f>
        <v>0</v>
      </c>
      <c r="L226" s="18">
        <f t="shared" ref="L226" si="296">SUM(L227:L228)</f>
        <v>0</v>
      </c>
      <c r="M226" s="29">
        <f t="shared" si="236"/>
        <v>0</v>
      </c>
      <c r="N226" s="18">
        <f t="shared" ref="N226" si="297">SUM(N227:N228)</f>
        <v>0</v>
      </c>
      <c r="O226" s="18">
        <f t="shared" ref="O226" si="298">SUM(O227:O228)</f>
        <v>0</v>
      </c>
      <c r="P226" s="18">
        <f t="shared" ref="P226" si="299">SUM(P227:P228)</f>
        <v>0</v>
      </c>
    </row>
    <row r="227" spans="1:16" ht="19.5" x14ac:dyDescent="0.25">
      <c r="B227" s="13"/>
      <c r="C227" s="14"/>
      <c r="D227" s="16" t="s">
        <v>319</v>
      </c>
      <c r="E227" s="29">
        <f t="shared" si="234"/>
        <v>0</v>
      </c>
      <c r="F227" s="18">
        <v>0</v>
      </c>
      <c r="G227" s="18">
        <v>0</v>
      </c>
      <c r="H227" s="18">
        <v>0</v>
      </c>
      <c r="I227" s="29">
        <f t="shared" si="235"/>
        <v>0</v>
      </c>
      <c r="J227" s="18">
        <v>0</v>
      </c>
      <c r="K227" s="18">
        <v>0</v>
      </c>
      <c r="L227" s="18">
        <v>0</v>
      </c>
      <c r="M227" s="29">
        <f t="shared" si="236"/>
        <v>0</v>
      </c>
      <c r="N227" s="18">
        <v>0</v>
      </c>
      <c r="O227" s="18">
        <v>0</v>
      </c>
      <c r="P227" s="18">
        <v>0</v>
      </c>
    </row>
    <row r="228" spans="1:16" ht="19.5" x14ac:dyDescent="0.25">
      <c r="B228" s="13"/>
      <c r="C228" s="14"/>
      <c r="D228" s="16" t="s">
        <v>79</v>
      </c>
      <c r="E228" s="29">
        <f t="shared" si="234"/>
        <v>0</v>
      </c>
      <c r="F228" s="18">
        <v>0</v>
      </c>
      <c r="G228" s="18">
        <v>0</v>
      </c>
      <c r="H228" s="18">
        <v>0</v>
      </c>
      <c r="I228" s="29">
        <f t="shared" si="235"/>
        <v>0</v>
      </c>
      <c r="J228" s="18">
        <v>0</v>
      </c>
      <c r="K228" s="18">
        <v>0</v>
      </c>
      <c r="L228" s="18">
        <v>0</v>
      </c>
      <c r="M228" s="29">
        <f t="shared" si="236"/>
        <v>0</v>
      </c>
      <c r="N228" s="18">
        <v>0</v>
      </c>
      <c r="O228" s="18">
        <v>0</v>
      </c>
      <c r="P228" s="18">
        <v>0</v>
      </c>
    </row>
    <row r="229" spans="1:16" ht="37.5" customHeight="1" x14ac:dyDescent="0.25">
      <c r="A229" s="8"/>
      <c r="B229" s="22" t="s">
        <v>62</v>
      </c>
      <c r="C229" s="23"/>
      <c r="D229" s="24" t="s">
        <v>63</v>
      </c>
      <c r="E229" s="29">
        <f t="shared" si="234"/>
        <v>1000</v>
      </c>
      <c r="F229" s="25">
        <f t="shared" ref="F229:P229" si="300">F233</f>
        <v>1000</v>
      </c>
      <c r="G229" s="25">
        <f t="shared" si="300"/>
        <v>0</v>
      </c>
      <c r="H229" s="25">
        <f t="shared" si="300"/>
        <v>0</v>
      </c>
      <c r="I229" s="29">
        <f t="shared" si="235"/>
        <v>1000</v>
      </c>
      <c r="J229" s="25">
        <f t="shared" ref="J229" si="301">J233</f>
        <v>1000</v>
      </c>
      <c r="K229" s="25">
        <f t="shared" si="300"/>
        <v>0</v>
      </c>
      <c r="L229" s="25">
        <f t="shared" si="300"/>
        <v>0</v>
      </c>
      <c r="M229" s="29">
        <f t="shared" si="236"/>
        <v>1000</v>
      </c>
      <c r="N229" s="25">
        <f t="shared" ref="N229" si="302">N233</f>
        <v>1000</v>
      </c>
      <c r="O229" s="25">
        <f t="shared" si="300"/>
        <v>0</v>
      </c>
      <c r="P229" s="25">
        <f t="shared" si="300"/>
        <v>0</v>
      </c>
    </row>
    <row r="230" spans="1:16" ht="19.5" x14ac:dyDescent="0.25">
      <c r="B230" s="13"/>
      <c r="C230" s="14"/>
      <c r="D230" s="15" t="s">
        <v>75</v>
      </c>
      <c r="E230" s="29">
        <f t="shared" si="234"/>
        <v>0</v>
      </c>
      <c r="F230" s="18">
        <f t="shared" ref="F230" si="303">SUM(F231:F232)</f>
        <v>0</v>
      </c>
      <c r="G230" s="18">
        <f t="shared" ref="G230" si="304">SUM(G231:G232)</f>
        <v>0</v>
      </c>
      <c r="H230" s="18">
        <f t="shared" ref="H230" si="305">SUM(H231:H232)</f>
        <v>0</v>
      </c>
      <c r="I230" s="29">
        <f t="shared" si="235"/>
        <v>0</v>
      </c>
      <c r="J230" s="18">
        <f t="shared" ref="J230" si="306">SUM(J231:J232)</f>
        <v>0</v>
      </c>
      <c r="K230" s="18">
        <f t="shared" ref="K230" si="307">SUM(K231:K232)</f>
        <v>0</v>
      </c>
      <c r="L230" s="18">
        <f t="shared" ref="L230" si="308">SUM(L231:L232)</f>
        <v>0</v>
      </c>
      <c r="M230" s="29">
        <f t="shared" si="236"/>
        <v>0</v>
      </c>
      <c r="N230" s="18">
        <f t="shared" ref="N230" si="309">SUM(N231:N232)</f>
        <v>0</v>
      </c>
      <c r="O230" s="18">
        <f t="shared" ref="O230" si="310">SUM(O231:O232)</f>
        <v>0</v>
      </c>
      <c r="P230" s="18">
        <f t="shared" ref="P230" si="311">SUM(P231:P232)</f>
        <v>0</v>
      </c>
    </row>
    <row r="231" spans="1:16" ht="19.5" x14ac:dyDescent="0.25">
      <c r="B231" s="13"/>
      <c r="C231" s="14"/>
      <c r="D231" s="16" t="s">
        <v>319</v>
      </c>
      <c r="E231" s="29">
        <f t="shared" si="234"/>
        <v>0</v>
      </c>
      <c r="F231" s="18">
        <v>0</v>
      </c>
      <c r="G231" s="18">
        <v>0</v>
      </c>
      <c r="H231" s="18">
        <v>0</v>
      </c>
      <c r="I231" s="29">
        <f t="shared" si="235"/>
        <v>0</v>
      </c>
      <c r="J231" s="18">
        <v>0</v>
      </c>
      <c r="K231" s="18">
        <v>0</v>
      </c>
      <c r="L231" s="18">
        <v>0</v>
      </c>
      <c r="M231" s="29">
        <f t="shared" si="236"/>
        <v>0</v>
      </c>
      <c r="N231" s="18">
        <v>0</v>
      </c>
      <c r="O231" s="18">
        <v>0</v>
      </c>
      <c r="P231" s="18">
        <v>0</v>
      </c>
    </row>
    <row r="232" spans="1:16" ht="19.5" x14ac:dyDescent="0.25">
      <c r="B232" s="13"/>
      <c r="C232" s="14"/>
      <c r="D232" s="16" t="s">
        <v>79</v>
      </c>
      <c r="E232" s="29">
        <f t="shared" si="234"/>
        <v>0</v>
      </c>
      <c r="F232" s="18">
        <v>0</v>
      </c>
      <c r="G232" s="18">
        <v>0</v>
      </c>
      <c r="H232" s="18">
        <v>0</v>
      </c>
      <c r="I232" s="29">
        <f t="shared" si="235"/>
        <v>0</v>
      </c>
      <c r="J232" s="18">
        <v>0</v>
      </c>
      <c r="K232" s="18">
        <v>0</v>
      </c>
      <c r="L232" s="18">
        <v>0</v>
      </c>
      <c r="M232" s="29">
        <f t="shared" si="236"/>
        <v>0</v>
      </c>
      <c r="N232" s="18">
        <v>0</v>
      </c>
      <c r="O232" s="18">
        <v>0</v>
      </c>
      <c r="P232" s="18">
        <v>0</v>
      </c>
    </row>
    <row r="233" spans="1:16" ht="78" x14ac:dyDescent="0.25">
      <c r="B233" s="20"/>
      <c r="C233" s="19" t="s">
        <v>294</v>
      </c>
      <c r="D233" s="16" t="s">
        <v>295</v>
      </c>
      <c r="E233" s="29">
        <f t="shared" si="234"/>
        <v>1000</v>
      </c>
      <c r="F233" s="18">
        <v>1000</v>
      </c>
      <c r="G233" s="18">
        <v>0</v>
      </c>
      <c r="H233" s="18">
        <v>0</v>
      </c>
      <c r="I233" s="29">
        <f t="shared" si="235"/>
        <v>1000</v>
      </c>
      <c r="J233" s="18">
        <v>1000</v>
      </c>
      <c r="K233" s="18">
        <v>0</v>
      </c>
      <c r="L233" s="18">
        <v>0</v>
      </c>
      <c r="M233" s="29">
        <f t="shared" si="236"/>
        <v>1000</v>
      </c>
      <c r="N233" s="18">
        <v>1000</v>
      </c>
      <c r="O233" s="18">
        <v>0</v>
      </c>
      <c r="P233" s="18">
        <v>0</v>
      </c>
    </row>
    <row r="234" spans="1:16" ht="39" x14ac:dyDescent="0.25">
      <c r="B234" s="26" t="s">
        <v>64</v>
      </c>
      <c r="C234" s="27"/>
      <c r="D234" s="28" t="s">
        <v>65</v>
      </c>
      <c r="E234" s="29">
        <f t="shared" ref="E234:E245" si="312">SUM(F234:H234)</f>
        <v>20000</v>
      </c>
      <c r="F234" s="30">
        <f t="shared" ref="F234:P234" si="313">F238</f>
        <v>20000</v>
      </c>
      <c r="G234" s="30">
        <f t="shared" si="313"/>
        <v>0</v>
      </c>
      <c r="H234" s="30">
        <f t="shared" si="313"/>
        <v>0</v>
      </c>
      <c r="I234" s="29">
        <f t="shared" ref="I234:I245" si="314">SUM(J234:L234)</f>
        <v>25000</v>
      </c>
      <c r="J234" s="30">
        <f t="shared" si="313"/>
        <v>25000</v>
      </c>
      <c r="K234" s="30">
        <f t="shared" si="313"/>
        <v>0</v>
      </c>
      <c r="L234" s="30">
        <f t="shared" si="313"/>
        <v>0</v>
      </c>
      <c r="M234" s="29">
        <f t="shared" ref="M234:M245" si="315">SUM(N234:P234)</f>
        <v>25000</v>
      </c>
      <c r="N234" s="30">
        <f t="shared" si="313"/>
        <v>25000</v>
      </c>
      <c r="O234" s="30">
        <f t="shared" si="313"/>
        <v>0</v>
      </c>
      <c r="P234" s="30">
        <f t="shared" si="313"/>
        <v>0</v>
      </c>
    </row>
    <row r="235" spans="1:16" ht="19.5" x14ac:dyDescent="0.25">
      <c r="B235" s="13"/>
      <c r="C235" s="14"/>
      <c r="D235" s="15" t="s">
        <v>75</v>
      </c>
      <c r="E235" s="29">
        <f t="shared" si="312"/>
        <v>3</v>
      </c>
      <c r="F235" s="18">
        <f t="shared" ref="F235" si="316">SUM(F236:F237)</f>
        <v>3</v>
      </c>
      <c r="G235" s="18">
        <f t="shared" ref="G235" si="317">SUM(G236:G237)</f>
        <v>0</v>
      </c>
      <c r="H235" s="18">
        <f t="shared" ref="H235" si="318">SUM(H236:H237)</f>
        <v>0</v>
      </c>
      <c r="I235" s="29">
        <f t="shared" si="314"/>
        <v>3</v>
      </c>
      <c r="J235" s="18">
        <f t="shared" ref="J235" si="319">SUM(J236:J237)</f>
        <v>3</v>
      </c>
      <c r="K235" s="18">
        <f t="shared" ref="K235" si="320">SUM(K236:K237)</f>
        <v>0</v>
      </c>
      <c r="L235" s="18">
        <f t="shared" ref="L235" si="321">SUM(L236:L237)</f>
        <v>0</v>
      </c>
      <c r="M235" s="29">
        <f t="shared" si="315"/>
        <v>3</v>
      </c>
      <c r="N235" s="18">
        <f t="shared" ref="N235" si="322">SUM(N236:N237)</f>
        <v>3</v>
      </c>
      <c r="O235" s="18">
        <f t="shared" ref="O235" si="323">SUM(O236:O237)</f>
        <v>0</v>
      </c>
      <c r="P235" s="18">
        <f t="shared" ref="P235" si="324">SUM(P236:P237)</f>
        <v>0</v>
      </c>
    </row>
    <row r="236" spans="1:16" ht="19.5" x14ac:dyDescent="0.25">
      <c r="B236" s="13"/>
      <c r="C236" s="14"/>
      <c r="D236" s="16" t="s">
        <v>319</v>
      </c>
      <c r="E236" s="29">
        <f t="shared" si="312"/>
        <v>0</v>
      </c>
      <c r="F236" s="18">
        <v>0</v>
      </c>
      <c r="G236" s="18">
        <v>0</v>
      </c>
      <c r="H236" s="18">
        <v>0</v>
      </c>
      <c r="I236" s="29">
        <f t="shared" si="314"/>
        <v>0</v>
      </c>
      <c r="J236" s="18">
        <v>0</v>
      </c>
      <c r="K236" s="18">
        <v>0</v>
      </c>
      <c r="L236" s="18">
        <v>0</v>
      </c>
      <c r="M236" s="29">
        <f t="shared" si="315"/>
        <v>0</v>
      </c>
      <c r="N236" s="18">
        <v>0</v>
      </c>
      <c r="O236" s="18">
        <v>0</v>
      </c>
      <c r="P236" s="18">
        <v>0</v>
      </c>
    </row>
    <row r="237" spans="1:16" ht="19.5" x14ac:dyDescent="0.25">
      <c r="B237" s="13"/>
      <c r="C237" s="14"/>
      <c r="D237" s="16" t="s">
        <v>79</v>
      </c>
      <c r="E237" s="29">
        <f t="shared" si="312"/>
        <v>3</v>
      </c>
      <c r="F237" s="18">
        <v>3</v>
      </c>
      <c r="G237" s="18">
        <v>0</v>
      </c>
      <c r="H237" s="18">
        <v>0</v>
      </c>
      <c r="I237" s="29">
        <f t="shared" si="314"/>
        <v>3</v>
      </c>
      <c r="J237" s="18">
        <v>3</v>
      </c>
      <c r="K237" s="18">
        <v>0</v>
      </c>
      <c r="L237" s="18">
        <v>0</v>
      </c>
      <c r="M237" s="29">
        <f t="shared" si="315"/>
        <v>3</v>
      </c>
      <c r="N237" s="18">
        <v>3</v>
      </c>
      <c r="O237" s="18">
        <v>0</v>
      </c>
      <c r="P237" s="18">
        <v>0</v>
      </c>
    </row>
    <row r="238" spans="1:16" ht="39" x14ac:dyDescent="0.25">
      <c r="B238" s="20"/>
      <c r="C238" s="19" t="s">
        <v>11</v>
      </c>
      <c r="D238" s="16" t="s">
        <v>73</v>
      </c>
      <c r="E238" s="29">
        <f t="shared" si="312"/>
        <v>20000</v>
      </c>
      <c r="F238" s="18">
        <v>20000</v>
      </c>
      <c r="G238" s="18">
        <f t="shared" ref="G238:H238" si="325">G239</f>
        <v>0</v>
      </c>
      <c r="H238" s="18">
        <f t="shared" si="325"/>
        <v>0</v>
      </c>
      <c r="I238" s="29">
        <f t="shared" si="314"/>
        <v>25000</v>
      </c>
      <c r="J238" s="18">
        <v>25000</v>
      </c>
      <c r="K238" s="18">
        <f t="shared" ref="K238:L238" si="326">K239</f>
        <v>0</v>
      </c>
      <c r="L238" s="18">
        <f t="shared" si="326"/>
        <v>0</v>
      </c>
      <c r="M238" s="29">
        <f t="shared" si="315"/>
        <v>25000</v>
      </c>
      <c r="N238" s="18">
        <v>25000</v>
      </c>
      <c r="O238" s="18">
        <f t="shared" ref="O238:P238" si="327">O239</f>
        <v>0</v>
      </c>
      <c r="P238" s="18">
        <f t="shared" si="327"/>
        <v>0</v>
      </c>
    </row>
    <row r="239" spans="1:16" ht="39" x14ac:dyDescent="0.25">
      <c r="B239" s="26" t="s">
        <v>66</v>
      </c>
      <c r="C239" s="27"/>
      <c r="D239" s="28" t="s">
        <v>67</v>
      </c>
      <c r="E239" s="29">
        <f t="shared" si="312"/>
        <v>4000</v>
      </c>
      <c r="F239" s="30">
        <f>SUM(F243:F245)</f>
        <v>4000</v>
      </c>
      <c r="G239" s="30">
        <f>SUM(G243:G245)</f>
        <v>0</v>
      </c>
      <c r="H239" s="30">
        <f>SUM(H243:H245)</f>
        <v>0</v>
      </c>
      <c r="I239" s="29">
        <f t="shared" si="314"/>
        <v>4000</v>
      </c>
      <c r="J239" s="30">
        <f>SUM(J243:J245)</f>
        <v>4000</v>
      </c>
      <c r="K239" s="30">
        <f>SUM(K243:K245)</f>
        <v>0</v>
      </c>
      <c r="L239" s="30">
        <f>SUM(L243:L245)</f>
        <v>0</v>
      </c>
      <c r="M239" s="29">
        <f t="shared" si="315"/>
        <v>4000</v>
      </c>
      <c r="N239" s="30">
        <f>SUM(N243:N245)</f>
        <v>4000</v>
      </c>
      <c r="O239" s="30">
        <f>SUM(O243:O245)</f>
        <v>0</v>
      </c>
      <c r="P239" s="30">
        <f>SUM(P243:P245)</f>
        <v>0</v>
      </c>
    </row>
    <row r="240" spans="1:16" ht="19.5" x14ac:dyDescent="0.25">
      <c r="B240" s="13"/>
      <c r="C240" s="14"/>
      <c r="D240" s="15" t="s">
        <v>75</v>
      </c>
      <c r="E240" s="29">
        <f t="shared" si="312"/>
        <v>61</v>
      </c>
      <c r="F240" s="18">
        <f t="shared" ref="F240" si="328">SUM(F241:F242)</f>
        <v>61</v>
      </c>
      <c r="G240" s="18">
        <f t="shared" ref="G240" si="329">SUM(G241:G242)</f>
        <v>0</v>
      </c>
      <c r="H240" s="18">
        <f t="shared" ref="H240" si="330">SUM(H241:H242)</f>
        <v>0</v>
      </c>
      <c r="I240" s="29">
        <f t="shared" si="314"/>
        <v>61</v>
      </c>
      <c r="J240" s="18">
        <f t="shared" ref="J240" si="331">SUM(J241:J242)</f>
        <v>61</v>
      </c>
      <c r="K240" s="18">
        <f t="shared" ref="K240" si="332">SUM(K241:K242)</f>
        <v>0</v>
      </c>
      <c r="L240" s="18">
        <f t="shared" ref="L240" si="333">SUM(L241:L242)</f>
        <v>0</v>
      </c>
      <c r="M240" s="29">
        <f t="shared" si="315"/>
        <v>61</v>
      </c>
      <c r="N240" s="18">
        <f t="shared" ref="N240" si="334">SUM(N241:N242)</f>
        <v>61</v>
      </c>
      <c r="O240" s="18">
        <f t="shared" ref="O240" si="335">SUM(O241:O242)</f>
        <v>0</v>
      </c>
      <c r="P240" s="18">
        <f t="shared" ref="P240" si="336">SUM(P241:P242)</f>
        <v>0</v>
      </c>
    </row>
    <row r="241" spans="1:16" ht="19.5" x14ac:dyDescent="0.25">
      <c r="B241" s="13"/>
      <c r="C241" s="14"/>
      <c r="D241" s="16" t="s">
        <v>319</v>
      </c>
      <c r="E241" s="29">
        <f t="shared" si="312"/>
        <v>0</v>
      </c>
      <c r="F241" s="18">
        <v>0</v>
      </c>
      <c r="G241" s="18">
        <v>0</v>
      </c>
      <c r="H241" s="18">
        <v>0</v>
      </c>
      <c r="I241" s="29">
        <f t="shared" si="314"/>
        <v>0</v>
      </c>
      <c r="J241" s="18">
        <v>0</v>
      </c>
      <c r="K241" s="18">
        <v>0</v>
      </c>
      <c r="L241" s="18">
        <v>0</v>
      </c>
      <c r="M241" s="29">
        <f t="shared" si="315"/>
        <v>0</v>
      </c>
      <c r="N241" s="18">
        <v>0</v>
      </c>
      <c r="O241" s="18">
        <v>0</v>
      </c>
      <c r="P241" s="18">
        <v>0</v>
      </c>
    </row>
    <row r="242" spans="1:16" ht="19.5" x14ac:dyDescent="0.25">
      <c r="B242" s="13"/>
      <c r="C242" s="14"/>
      <c r="D242" s="16" t="s">
        <v>79</v>
      </c>
      <c r="E242" s="29">
        <f t="shared" si="312"/>
        <v>61</v>
      </c>
      <c r="F242" s="18">
        <f>36+25</f>
        <v>61</v>
      </c>
      <c r="G242" s="18">
        <v>0</v>
      </c>
      <c r="H242" s="18">
        <v>0</v>
      </c>
      <c r="I242" s="29">
        <f t="shared" si="314"/>
        <v>61</v>
      </c>
      <c r="J242" s="18">
        <f>36+25</f>
        <v>61</v>
      </c>
      <c r="K242" s="18">
        <v>0</v>
      </c>
      <c r="L242" s="18">
        <v>0</v>
      </c>
      <c r="M242" s="29">
        <f t="shared" si="315"/>
        <v>61</v>
      </c>
      <c r="N242" s="18">
        <f>36+25</f>
        <v>61</v>
      </c>
      <c r="O242" s="18">
        <v>0</v>
      </c>
      <c r="P242" s="18">
        <v>0</v>
      </c>
    </row>
    <row r="243" spans="1:16" s="10" customFormat="1" ht="19.5" x14ac:dyDescent="0.25">
      <c r="A243" s="9"/>
      <c r="B243" s="20"/>
      <c r="C243" s="19" t="s">
        <v>8</v>
      </c>
      <c r="D243" s="16" t="s">
        <v>68</v>
      </c>
      <c r="E243" s="29">
        <f t="shared" si="312"/>
        <v>700</v>
      </c>
      <c r="F243" s="18">
        <v>700</v>
      </c>
      <c r="G243" s="18">
        <v>0</v>
      </c>
      <c r="H243" s="18">
        <v>0</v>
      </c>
      <c r="I243" s="29">
        <f t="shared" si="314"/>
        <v>700</v>
      </c>
      <c r="J243" s="18">
        <v>700</v>
      </c>
      <c r="K243" s="18">
        <v>0</v>
      </c>
      <c r="L243" s="18">
        <v>0</v>
      </c>
      <c r="M243" s="29">
        <f t="shared" si="315"/>
        <v>700</v>
      </c>
      <c r="N243" s="18">
        <v>700</v>
      </c>
      <c r="O243" s="18">
        <v>0</v>
      </c>
      <c r="P243" s="18">
        <v>0</v>
      </c>
    </row>
    <row r="244" spans="1:16" s="10" customFormat="1" ht="19.5" x14ac:dyDescent="0.25">
      <c r="A244" s="9"/>
      <c r="B244" s="20"/>
      <c r="C244" s="19" t="s">
        <v>71</v>
      </c>
      <c r="D244" s="16" t="s">
        <v>69</v>
      </c>
      <c r="E244" s="29">
        <f t="shared" si="312"/>
        <v>1210</v>
      </c>
      <c r="F244" s="18">
        <v>1210</v>
      </c>
      <c r="G244" s="18">
        <v>0</v>
      </c>
      <c r="H244" s="18">
        <v>0</v>
      </c>
      <c r="I244" s="29">
        <f t="shared" si="314"/>
        <v>1210</v>
      </c>
      <c r="J244" s="18">
        <v>1210</v>
      </c>
      <c r="K244" s="18">
        <v>0</v>
      </c>
      <c r="L244" s="18">
        <v>0</v>
      </c>
      <c r="M244" s="29">
        <f t="shared" si="315"/>
        <v>1210</v>
      </c>
      <c r="N244" s="18">
        <v>1210</v>
      </c>
      <c r="O244" s="18">
        <v>0</v>
      </c>
      <c r="P244" s="18">
        <v>0</v>
      </c>
    </row>
    <row r="245" spans="1:16" s="11" customFormat="1" ht="39" x14ac:dyDescent="0.25">
      <c r="A245" s="4"/>
      <c r="B245" s="20"/>
      <c r="C245" s="19" t="s">
        <v>72</v>
      </c>
      <c r="D245" s="16" t="s">
        <v>70</v>
      </c>
      <c r="E245" s="29">
        <f t="shared" si="312"/>
        <v>2090</v>
      </c>
      <c r="F245" s="18">
        <v>2090</v>
      </c>
      <c r="G245" s="18">
        <v>0</v>
      </c>
      <c r="H245" s="18">
        <v>0</v>
      </c>
      <c r="I245" s="29">
        <f t="shared" si="314"/>
        <v>2090</v>
      </c>
      <c r="J245" s="18">
        <v>2090</v>
      </c>
      <c r="K245" s="18">
        <v>0</v>
      </c>
      <c r="L245" s="18">
        <v>0</v>
      </c>
      <c r="M245" s="29">
        <f t="shared" si="315"/>
        <v>2090</v>
      </c>
      <c r="N245" s="18">
        <v>2090</v>
      </c>
      <c r="O245" s="18">
        <v>0</v>
      </c>
      <c r="P245" s="18">
        <v>0</v>
      </c>
    </row>
    <row r="250" spans="1:16" ht="18" customHeight="1" x14ac:dyDescent="0.25">
      <c r="B250" s="35" t="s">
        <v>81</v>
      </c>
      <c r="C250" s="35"/>
      <c r="D250" s="35"/>
      <c r="E250" s="35"/>
      <c r="F250" s="35"/>
      <c r="G250" s="35"/>
      <c r="H250" s="35"/>
      <c r="I250" s="35"/>
      <c r="J250" s="35"/>
      <c r="K250" s="35"/>
      <c r="L250" s="35"/>
      <c r="M250" s="35"/>
      <c r="N250" s="35"/>
      <c r="O250" s="35"/>
      <c r="P250" s="35"/>
    </row>
    <row r="251" spans="1:16" ht="18" x14ac:dyDescent="0.25">
      <c r="B251" s="35"/>
      <c r="C251" s="35"/>
      <c r="D251" s="35"/>
      <c r="E251" s="35"/>
      <c r="F251" s="35"/>
      <c r="G251" s="35"/>
      <c r="H251" s="35"/>
      <c r="I251" s="35"/>
      <c r="J251" s="35"/>
      <c r="K251" s="35"/>
      <c r="L251" s="35"/>
      <c r="M251" s="35"/>
      <c r="N251" s="35"/>
      <c r="O251" s="35"/>
      <c r="P251" s="35"/>
    </row>
    <row r="252" spans="1:16" ht="85.5" customHeight="1" x14ac:dyDescent="0.25">
      <c r="B252" s="35" t="s">
        <v>317</v>
      </c>
      <c r="C252" s="35"/>
      <c r="D252" s="35"/>
      <c r="E252" s="35"/>
      <c r="F252" s="35"/>
      <c r="G252" s="35"/>
      <c r="H252" s="35"/>
      <c r="I252" s="35"/>
      <c r="J252" s="35"/>
      <c r="K252" s="35"/>
      <c r="L252" s="35"/>
      <c r="M252" s="35"/>
      <c r="N252" s="35"/>
      <c r="O252" s="35"/>
      <c r="P252" s="35"/>
    </row>
    <row r="253" spans="1:16" ht="387.75" customHeight="1" x14ac:dyDescent="0.25">
      <c r="B253" s="35" t="s">
        <v>318</v>
      </c>
      <c r="C253" s="35"/>
      <c r="D253" s="35"/>
      <c r="E253" s="35"/>
      <c r="F253" s="35"/>
      <c r="G253" s="35"/>
      <c r="H253" s="35"/>
      <c r="I253" s="35"/>
      <c r="J253" s="35"/>
      <c r="K253" s="35"/>
      <c r="L253" s="35"/>
      <c r="M253" s="35"/>
      <c r="N253" s="35"/>
      <c r="O253" s="35"/>
      <c r="P253" s="35"/>
    </row>
    <row r="254" spans="1:16" ht="126.75" customHeight="1" x14ac:dyDescent="0.25">
      <c r="B254" s="35" t="s">
        <v>82</v>
      </c>
      <c r="C254" s="35"/>
      <c r="D254" s="35"/>
      <c r="E254" s="35"/>
      <c r="F254" s="35"/>
      <c r="G254" s="35"/>
      <c r="H254" s="35"/>
      <c r="I254" s="35"/>
      <c r="J254" s="35"/>
      <c r="K254" s="35"/>
      <c r="L254" s="35"/>
      <c r="M254" s="35"/>
      <c r="N254" s="35"/>
      <c r="O254" s="35"/>
      <c r="P254" s="35"/>
    </row>
    <row r="255" spans="1:16" ht="106.5" customHeight="1" x14ac:dyDescent="0.25">
      <c r="B255" s="35" t="s">
        <v>323</v>
      </c>
      <c r="C255" s="35"/>
      <c r="D255" s="35"/>
      <c r="E255" s="35"/>
      <c r="F255" s="35"/>
      <c r="G255" s="35"/>
      <c r="H255" s="35"/>
      <c r="I255" s="35"/>
      <c r="J255" s="35"/>
      <c r="K255" s="35"/>
      <c r="L255" s="35"/>
      <c r="M255" s="35"/>
      <c r="N255" s="35"/>
      <c r="O255" s="35"/>
      <c r="P255" s="35"/>
    </row>
    <row r="256" spans="1:16" ht="212.25" customHeight="1" x14ac:dyDescent="0.25">
      <c r="B256" s="35" t="s">
        <v>83</v>
      </c>
      <c r="C256" s="35"/>
      <c r="D256" s="35"/>
      <c r="E256" s="35"/>
      <c r="F256" s="35"/>
      <c r="G256" s="35"/>
      <c r="H256" s="35"/>
      <c r="I256" s="35"/>
      <c r="J256" s="35"/>
      <c r="K256" s="35"/>
      <c r="L256" s="35"/>
      <c r="M256" s="35"/>
      <c r="N256" s="35"/>
      <c r="O256" s="35"/>
      <c r="P256" s="35"/>
    </row>
    <row r="257" spans="1:16" ht="97.5" customHeight="1" x14ac:dyDescent="0.25">
      <c r="A257" s="1"/>
      <c r="B257" s="35" t="s">
        <v>324</v>
      </c>
      <c r="C257" s="35"/>
      <c r="D257" s="35"/>
      <c r="E257" s="35"/>
      <c r="F257" s="35"/>
      <c r="G257" s="35"/>
      <c r="H257" s="35"/>
      <c r="I257" s="35"/>
      <c r="J257" s="35"/>
      <c r="K257" s="35"/>
      <c r="L257" s="35"/>
      <c r="M257" s="35"/>
      <c r="N257" s="35"/>
      <c r="O257" s="35"/>
      <c r="P257" s="35"/>
    </row>
    <row r="258" spans="1:16" ht="75.75" customHeight="1" x14ac:dyDescent="0.25">
      <c r="A258" s="1"/>
      <c r="B258" s="35" t="s">
        <v>84</v>
      </c>
      <c r="C258" s="35"/>
      <c r="D258" s="35"/>
      <c r="E258" s="35"/>
      <c r="F258" s="35"/>
      <c r="G258" s="35"/>
      <c r="H258" s="35"/>
      <c r="I258" s="35"/>
      <c r="J258" s="35"/>
      <c r="K258" s="35"/>
      <c r="L258" s="35"/>
      <c r="M258" s="35"/>
      <c r="N258" s="35"/>
      <c r="O258" s="35"/>
      <c r="P258" s="35"/>
    </row>
    <row r="259" spans="1:16" ht="51" customHeight="1" x14ac:dyDescent="0.25">
      <c r="A259" s="1"/>
      <c r="B259" s="35" t="s">
        <v>325</v>
      </c>
      <c r="C259" s="35"/>
      <c r="D259" s="35"/>
      <c r="E259" s="35"/>
      <c r="F259" s="35"/>
      <c r="G259" s="35"/>
      <c r="H259" s="35"/>
      <c r="I259" s="35"/>
      <c r="J259" s="35"/>
      <c r="K259" s="35"/>
      <c r="L259" s="35"/>
      <c r="M259" s="35"/>
      <c r="N259" s="35"/>
      <c r="O259" s="35"/>
      <c r="P259" s="35"/>
    </row>
    <row r="260" spans="1:16" ht="18" x14ac:dyDescent="0.25">
      <c r="A260" s="1"/>
      <c r="B260" s="35"/>
      <c r="C260" s="35"/>
      <c r="D260" s="35"/>
      <c r="E260" s="35"/>
      <c r="F260" s="35"/>
      <c r="G260" s="35"/>
      <c r="H260" s="35"/>
      <c r="I260" s="35"/>
      <c r="J260" s="35"/>
      <c r="K260" s="35"/>
      <c r="L260" s="35"/>
      <c r="M260" s="35"/>
      <c r="N260" s="35"/>
      <c r="O260" s="35"/>
      <c r="P260" s="35"/>
    </row>
    <row r="261" spans="1:16" ht="45" customHeight="1" x14ac:dyDescent="0.25">
      <c r="A261" s="1"/>
      <c r="B261" s="35" t="s">
        <v>321</v>
      </c>
      <c r="C261" s="35"/>
      <c r="D261" s="35"/>
      <c r="E261" s="35"/>
      <c r="F261" s="35"/>
      <c r="G261" s="35"/>
      <c r="H261" s="35"/>
      <c r="I261" s="35"/>
      <c r="J261" s="35"/>
      <c r="K261" s="35"/>
      <c r="L261" s="35"/>
      <c r="M261" s="35"/>
      <c r="N261" s="35"/>
      <c r="O261" s="35"/>
      <c r="P261" s="35"/>
    </row>
    <row r="262" spans="1:16" ht="18" x14ac:dyDescent="0.25">
      <c r="A262" s="1"/>
      <c r="B262" s="35"/>
      <c r="C262" s="35"/>
      <c r="D262" s="35"/>
      <c r="E262" s="35"/>
      <c r="F262" s="35"/>
      <c r="G262" s="35"/>
      <c r="H262" s="35"/>
      <c r="I262" s="35"/>
      <c r="J262" s="35"/>
      <c r="K262" s="35"/>
      <c r="L262" s="35"/>
      <c r="M262" s="35"/>
      <c r="N262" s="35"/>
      <c r="O262" s="35"/>
      <c r="P262" s="35"/>
    </row>
    <row r="263" spans="1:16" ht="154.5" customHeight="1" x14ac:dyDescent="0.25">
      <c r="A263" s="1"/>
      <c r="B263" s="35" t="s">
        <v>332</v>
      </c>
      <c r="C263" s="35"/>
      <c r="D263" s="35"/>
      <c r="E263" s="35"/>
      <c r="F263" s="35"/>
      <c r="G263" s="35"/>
      <c r="H263" s="35"/>
      <c r="I263" s="35"/>
      <c r="J263" s="35"/>
      <c r="K263" s="35"/>
      <c r="L263" s="35"/>
      <c r="M263" s="35"/>
      <c r="N263" s="35"/>
      <c r="O263" s="35"/>
      <c r="P263" s="35"/>
    </row>
    <row r="264" spans="1:16" ht="131.25" customHeight="1" x14ac:dyDescent="0.25">
      <c r="A264" s="1"/>
      <c r="B264" s="35" t="s">
        <v>326</v>
      </c>
      <c r="C264" s="35"/>
      <c r="D264" s="35"/>
      <c r="E264" s="35"/>
      <c r="F264" s="35"/>
      <c r="G264" s="35"/>
      <c r="H264" s="35"/>
      <c r="I264" s="35"/>
      <c r="J264" s="35"/>
      <c r="K264" s="35"/>
      <c r="L264" s="35"/>
      <c r="M264" s="35"/>
      <c r="N264" s="35"/>
      <c r="O264" s="35"/>
      <c r="P264" s="35"/>
    </row>
    <row r="265" spans="1:16" ht="101.25" customHeight="1" x14ac:dyDescent="0.25">
      <c r="A265" s="1"/>
      <c r="B265" s="36" t="s">
        <v>327</v>
      </c>
      <c r="C265" s="36"/>
      <c r="D265" s="36"/>
      <c r="E265" s="36"/>
      <c r="F265" s="36"/>
      <c r="G265" s="36"/>
      <c r="H265" s="36"/>
      <c r="I265" s="36"/>
      <c r="J265" s="36"/>
      <c r="K265" s="36"/>
      <c r="L265" s="36"/>
      <c r="M265" s="36"/>
      <c r="N265" s="36"/>
      <c r="O265" s="36"/>
      <c r="P265" s="36"/>
    </row>
    <row r="266" spans="1:16" ht="46.5" customHeight="1" x14ac:dyDescent="0.25">
      <c r="A266" s="1"/>
      <c r="B266" s="35" t="s">
        <v>328</v>
      </c>
      <c r="C266" s="35"/>
      <c r="D266" s="35"/>
      <c r="E266" s="35"/>
      <c r="F266" s="35"/>
      <c r="G266" s="35"/>
      <c r="H266" s="35"/>
      <c r="I266" s="35"/>
      <c r="J266" s="35"/>
      <c r="K266" s="35"/>
      <c r="L266" s="35"/>
      <c r="M266" s="35"/>
      <c r="N266" s="35"/>
      <c r="O266" s="35"/>
      <c r="P266" s="35"/>
    </row>
    <row r="267" spans="1:16" ht="106.5" customHeight="1" x14ac:dyDescent="0.25">
      <c r="A267" s="1"/>
      <c r="B267" s="35" t="s">
        <v>329</v>
      </c>
      <c r="C267" s="35"/>
      <c r="D267" s="35"/>
      <c r="E267" s="35"/>
      <c r="F267" s="35"/>
      <c r="G267" s="35"/>
      <c r="H267" s="35"/>
      <c r="I267" s="35"/>
      <c r="J267" s="35"/>
      <c r="K267" s="35"/>
      <c r="L267" s="35"/>
      <c r="M267" s="35"/>
      <c r="N267" s="35"/>
      <c r="O267" s="35"/>
      <c r="P267" s="35"/>
    </row>
    <row r="268" spans="1:16" ht="132.75" customHeight="1" x14ac:dyDescent="0.25">
      <c r="A268" s="1"/>
      <c r="B268" s="35" t="s">
        <v>330</v>
      </c>
      <c r="C268" s="35"/>
      <c r="D268" s="35"/>
      <c r="E268" s="35"/>
      <c r="F268" s="35"/>
      <c r="G268" s="35"/>
      <c r="H268" s="35"/>
      <c r="I268" s="35"/>
      <c r="J268" s="35"/>
      <c r="K268" s="35"/>
      <c r="L268" s="35"/>
      <c r="M268" s="35"/>
      <c r="N268" s="35"/>
      <c r="O268" s="35"/>
      <c r="P268" s="35"/>
    </row>
    <row r="269" spans="1:16" ht="77.25" customHeight="1" x14ac:dyDescent="0.25">
      <c r="A269" s="1"/>
      <c r="B269" s="35" t="s">
        <v>310</v>
      </c>
      <c r="C269" s="35"/>
      <c r="D269" s="35"/>
      <c r="E269" s="35"/>
      <c r="F269" s="35"/>
      <c r="G269" s="35"/>
      <c r="H269" s="35"/>
      <c r="I269" s="35"/>
      <c r="J269" s="35"/>
      <c r="K269" s="35"/>
      <c r="L269" s="35"/>
      <c r="M269" s="35"/>
      <c r="N269" s="35"/>
      <c r="O269" s="35"/>
      <c r="P269" s="35"/>
    </row>
    <row r="270" spans="1:16" ht="64.5" customHeight="1" x14ac:dyDescent="0.25">
      <c r="A270" s="1"/>
      <c r="B270" s="35" t="s">
        <v>311</v>
      </c>
      <c r="C270" s="35"/>
      <c r="D270" s="35"/>
      <c r="E270" s="35"/>
      <c r="F270" s="35"/>
      <c r="G270" s="35"/>
      <c r="H270" s="35"/>
      <c r="I270" s="35"/>
      <c r="J270" s="35"/>
      <c r="K270" s="35"/>
      <c r="L270" s="35"/>
      <c r="M270" s="35"/>
      <c r="N270" s="35"/>
      <c r="O270" s="35"/>
      <c r="P270" s="35"/>
    </row>
    <row r="271" spans="1:16" ht="40.5" customHeight="1" x14ac:dyDescent="0.25">
      <c r="A271" s="1"/>
      <c r="B271" s="34" t="s">
        <v>312</v>
      </c>
      <c r="C271" s="34"/>
      <c r="D271" s="34"/>
      <c r="E271" s="34"/>
      <c r="F271" s="34"/>
      <c r="G271" s="34"/>
      <c r="H271" s="34"/>
      <c r="I271" s="34"/>
      <c r="J271" s="34"/>
      <c r="K271" s="34"/>
      <c r="L271" s="34"/>
      <c r="M271" s="34"/>
      <c r="N271" s="34"/>
      <c r="O271" s="34"/>
      <c r="P271" s="34"/>
    </row>
    <row r="272" spans="1:16" ht="48" customHeight="1" x14ac:dyDescent="0.25">
      <c r="A272" s="1"/>
      <c r="B272" s="34" t="s">
        <v>313</v>
      </c>
      <c r="C272" s="34"/>
      <c r="D272" s="34"/>
      <c r="E272" s="34"/>
      <c r="F272" s="34"/>
      <c r="G272" s="34"/>
      <c r="H272" s="34"/>
      <c r="I272" s="34"/>
      <c r="J272" s="34"/>
      <c r="K272" s="34"/>
      <c r="L272" s="34"/>
      <c r="M272" s="34"/>
      <c r="N272" s="34"/>
      <c r="O272" s="34"/>
      <c r="P272" s="34"/>
    </row>
    <row r="273" spans="1:16" ht="50.25" customHeight="1" x14ac:dyDescent="0.25">
      <c r="A273" s="1"/>
      <c r="B273" s="34" t="s">
        <v>331</v>
      </c>
      <c r="C273" s="34"/>
      <c r="D273" s="34"/>
      <c r="E273" s="34"/>
      <c r="F273" s="34"/>
      <c r="G273" s="34"/>
      <c r="H273" s="34"/>
      <c r="I273" s="34"/>
      <c r="J273" s="34"/>
      <c r="K273" s="34"/>
      <c r="L273" s="34"/>
      <c r="M273" s="34"/>
      <c r="N273" s="34"/>
      <c r="O273" s="34"/>
      <c r="P273" s="34"/>
    </row>
    <row r="274" spans="1:16" ht="54" customHeight="1" x14ac:dyDescent="0.25">
      <c r="A274" s="1"/>
      <c r="B274" s="34" t="s">
        <v>314</v>
      </c>
      <c r="C274" s="34"/>
      <c r="D274" s="34"/>
      <c r="E274" s="34"/>
      <c r="F274" s="34"/>
      <c r="G274" s="34"/>
      <c r="H274" s="34"/>
      <c r="I274" s="34"/>
      <c r="J274" s="34"/>
      <c r="K274" s="34"/>
      <c r="L274" s="34"/>
      <c r="M274" s="34"/>
      <c r="N274" s="34"/>
      <c r="O274" s="34"/>
      <c r="P274" s="34"/>
    </row>
    <row r="275" spans="1:16" ht="54" customHeight="1" x14ac:dyDescent="0.25">
      <c r="A275" s="1"/>
      <c r="B275" s="34" t="s">
        <v>320</v>
      </c>
      <c r="C275" s="34"/>
      <c r="D275" s="34"/>
      <c r="E275" s="34"/>
      <c r="F275" s="34"/>
      <c r="G275" s="34"/>
      <c r="H275" s="34"/>
      <c r="I275" s="34"/>
      <c r="J275" s="34"/>
      <c r="K275" s="34"/>
      <c r="L275" s="34"/>
      <c r="M275" s="34"/>
      <c r="N275" s="34"/>
      <c r="O275" s="34"/>
      <c r="P275" s="34"/>
    </row>
    <row r="276" spans="1:16" ht="18" x14ac:dyDescent="0.25">
      <c r="A276" s="1"/>
      <c r="B276" s="35"/>
      <c r="C276" s="35"/>
      <c r="D276" s="35"/>
      <c r="E276" s="35"/>
      <c r="F276" s="35"/>
      <c r="G276" s="35"/>
      <c r="H276" s="35"/>
      <c r="I276" s="35"/>
      <c r="J276" s="35"/>
      <c r="K276" s="35"/>
      <c r="L276" s="35"/>
      <c r="M276" s="35"/>
      <c r="N276" s="35"/>
      <c r="O276" s="35"/>
      <c r="P276" s="35"/>
    </row>
  </sheetData>
  <mergeCells count="37">
    <mergeCell ref="B3:P3"/>
    <mergeCell ref="O5:P5"/>
    <mergeCell ref="A6:A8"/>
    <mergeCell ref="B6:B8"/>
    <mergeCell ref="C6:C8"/>
    <mergeCell ref="D6:D8"/>
    <mergeCell ref="E6:P6"/>
    <mergeCell ref="E7:H7"/>
    <mergeCell ref="I7:L7"/>
    <mergeCell ref="B259:P259"/>
    <mergeCell ref="M7:P7"/>
    <mergeCell ref="B250:P250"/>
    <mergeCell ref="B251:P251"/>
    <mergeCell ref="B252:P252"/>
    <mergeCell ref="B253:P253"/>
    <mergeCell ref="B254:P254"/>
    <mergeCell ref="B255:P255"/>
    <mergeCell ref="B256:P256"/>
    <mergeCell ref="B257:P257"/>
    <mergeCell ref="B258:P258"/>
    <mergeCell ref="B270:P270"/>
    <mergeCell ref="B260:P260"/>
    <mergeCell ref="B261:P261"/>
    <mergeCell ref="B262:P262"/>
    <mergeCell ref="B263:P263"/>
    <mergeCell ref="B264:P264"/>
    <mergeCell ref="B265:P265"/>
    <mergeCell ref="B266:P266"/>
    <mergeCell ref="B267:P267"/>
    <mergeCell ref="B268:P268"/>
    <mergeCell ref="B269:P269"/>
    <mergeCell ref="B271:P271"/>
    <mergeCell ref="B272:P272"/>
    <mergeCell ref="B273:P273"/>
    <mergeCell ref="B274:P274"/>
    <mergeCell ref="B276:P276"/>
    <mergeCell ref="B275:P275"/>
  </mergeCells>
  <printOptions horizontalCentered="1"/>
  <pageMargins left="0.11811023622047245" right="0.11811023622047245" top="0.15748031496062992" bottom="0.15748031496062992" header="0" footer="0"/>
  <pageSetup paperSize="9" scale="5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Danarti 3.ა2</vt:lpstr>
      <vt:lpstr>'Danarti 3.ა2'!Print_Area</vt:lpstr>
      <vt:lpstr>'Danarti 3.ა2'!Print_Titles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Ekaterine Adamia</cp:lastModifiedBy>
  <cp:lastPrinted>2017-07-05T10:08:31Z</cp:lastPrinted>
  <dcterms:created xsi:type="dcterms:W3CDTF">2015-11-13T09:57:34Z</dcterms:created>
  <dcterms:modified xsi:type="dcterms:W3CDTF">2018-04-17T16:21:31Z</dcterms:modified>
</cp:coreProperties>
</file>