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3" i="1" l="1"/>
  <c r="I93" i="1"/>
  <c r="H93" i="1"/>
  <c r="G93" i="1"/>
  <c r="C93" i="1"/>
  <c r="E92" i="1"/>
  <c r="E91" i="1"/>
  <c r="E90" i="1"/>
  <c r="E89" i="1"/>
  <c r="F88" i="1"/>
  <c r="E88" i="1"/>
  <c r="D88" i="1"/>
  <c r="E86" i="1"/>
  <c r="E85" i="1"/>
  <c r="E84" i="1"/>
  <c r="E83" i="1"/>
  <c r="E82" i="1"/>
  <c r="E81" i="1"/>
  <c r="E80" i="1"/>
  <c r="F80" i="1" s="1"/>
  <c r="D80" i="1"/>
  <c r="E78" i="1"/>
  <c r="E77" i="1"/>
  <c r="E76" i="1"/>
  <c r="E75" i="1"/>
  <c r="E74" i="1"/>
  <c r="E73" i="1"/>
  <c r="E72" i="1"/>
  <c r="F72" i="1" s="1"/>
  <c r="D72" i="1"/>
  <c r="E70" i="1"/>
  <c r="E69" i="1"/>
  <c r="E68" i="1"/>
  <c r="E67" i="1"/>
  <c r="E66" i="1"/>
  <c r="E65" i="1"/>
  <c r="E64" i="1"/>
  <c r="E63" i="1"/>
  <c r="E62" i="1"/>
  <c r="E61" i="1"/>
  <c r="F61" i="1" s="1"/>
  <c r="D61" i="1"/>
  <c r="E59" i="1"/>
  <c r="E58" i="1"/>
  <c r="E57" i="1"/>
  <c r="E56" i="1"/>
  <c r="E55" i="1"/>
  <c r="F55" i="1" s="1"/>
  <c r="D55" i="1"/>
  <c r="E53" i="1"/>
  <c r="E52" i="1"/>
  <c r="E51" i="1"/>
  <c r="E50" i="1"/>
  <c r="F49" i="1"/>
  <c r="E49" i="1"/>
  <c r="D49" i="1"/>
  <c r="E47" i="1"/>
  <c r="E46" i="1"/>
  <c r="E45" i="1"/>
  <c r="E44" i="1"/>
  <c r="E43" i="1"/>
  <c r="E42" i="1"/>
  <c r="E41" i="1"/>
  <c r="E40" i="1"/>
  <c r="E39" i="1"/>
  <c r="F39" i="1" s="1"/>
  <c r="D39" i="1"/>
  <c r="E37" i="1"/>
  <c r="E36" i="1"/>
  <c r="E35" i="1"/>
  <c r="E34" i="1"/>
  <c r="E33" i="1"/>
  <c r="E32" i="1"/>
  <c r="E31" i="1"/>
  <c r="E30" i="1"/>
  <c r="E29" i="1"/>
  <c r="E28" i="1"/>
  <c r="E27" i="1"/>
  <c r="E26" i="1"/>
  <c r="F26" i="1" s="1"/>
  <c r="D26" i="1"/>
  <c r="E24" i="1"/>
  <c r="E23" i="1"/>
  <c r="E22" i="1"/>
  <c r="E21" i="1"/>
  <c r="F21" i="1" s="1"/>
  <c r="D21" i="1"/>
  <c r="E19" i="1"/>
  <c r="E18" i="1"/>
  <c r="E17" i="1"/>
  <c r="E16" i="1"/>
  <c r="E15" i="1"/>
  <c r="E14" i="1"/>
  <c r="F14" i="1" s="1"/>
  <c r="D14" i="1"/>
  <c r="E12" i="1"/>
  <c r="E11" i="1"/>
  <c r="E10" i="1"/>
  <c r="E9" i="1"/>
  <c r="E8" i="1"/>
  <c r="E7" i="1"/>
  <c r="E6" i="1"/>
  <c r="E5" i="1"/>
  <c r="E4" i="1"/>
  <c r="E3" i="1"/>
  <c r="E93" i="1" s="1"/>
  <c r="D3" i="1"/>
  <c r="D93" i="1" s="1"/>
  <c r="F3" i="1" l="1"/>
  <c r="F93" i="1" s="1"/>
</calcChain>
</file>

<file path=xl/sharedStrings.xml><?xml version="1.0" encoding="utf-8"?>
<sst xmlns="http://schemas.openxmlformats.org/spreadsheetml/2006/main" count="101" uniqueCount="101">
  <si>
    <t>რეგიონი</t>
  </si>
  <si>
    <t>მუნიციპალიტეტი</t>
  </si>
  <si>
    <t>მოსახლეობის რაოდენობა</t>
  </si>
  <si>
    <t>პროგნოზული პაციენტების რაოდენობა</t>
  </si>
  <si>
    <t>ფსიქიკური სტაციონარი</t>
  </si>
  <si>
    <t>საწოლების რაოდენობა</t>
  </si>
  <si>
    <t>ფსიქიკური ამბულატორია</t>
  </si>
  <si>
    <t>ჩანაცვლებითი თერაპია</t>
  </si>
  <si>
    <t>თბილისი</t>
  </si>
  <si>
    <t>გლდანის რაიონი</t>
  </si>
  <si>
    <t>დიდუბის რაიონი</t>
  </si>
  <si>
    <t>ვაკის რაიონი</t>
  </si>
  <si>
    <t>ისნის რაიონი</t>
  </si>
  <si>
    <t>კრწანისის რაიონი</t>
  </si>
  <si>
    <t>მთაწმინდის რაიონი</t>
  </si>
  <si>
    <t>ნაძალადევის რაიონი</t>
  </si>
  <si>
    <t>საბურთალოს რაიონი</t>
  </si>
  <si>
    <t>სამგორის რაიონი</t>
  </si>
  <si>
    <t>ჩუღურეთის რაიონი</t>
  </si>
  <si>
    <t>აჭარა</t>
  </si>
  <si>
    <t>ქ. ბათუმი</t>
  </si>
  <si>
    <t>ქედა</t>
  </si>
  <si>
    <t>ქობულეთი</t>
  </si>
  <si>
    <t>შუახევი</t>
  </si>
  <si>
    <t>ხელვაჩაური</t>
  </si>
  <si>
    <t>ხულო</t>
  </si>
  <si>
    <t>გურია</t>
  </si>
  <si>
    <t>ქ. ოზურგეთი</t>
  </si>
  <si>
    <t>ლანჩხუთი</t>
  </si>
  <si>
    <t>ოზურგეთი</t>
  </si>
  <si>
    <t>ჩოხატაური</t>
  </si>
  <si>
    <t>იმერეთი</t>
  </si>
  <si>
    <t>ქ. ქუთაისი</t>
  </si>
  <si>
    <t>ბაღდათი</t>
  </si>
  <si>
    <t>ვანი</t>
  </si>
  <si>
    <t>ზესტაფონი</t>
  </si>
  <si>
    <t>თერჯოლა</t>
  </si>
  <si>
    <t>სამტრედია</t>
  </si>
  <si>
    <t>საჩხერე</t>
  </si>
  <si>
    <t>ტყიბული</t>
  </si>
  <si>
    <t>წყალტუბო</t>
  </si>
  <si>
    <t>ჭიათურა</t>
  </si>
  <si>
    <t>ხარაგაული</t>
  </si>
  <si>
    <t>ხონი</t>
  </si>
  <si>
    <t>კახეთი</t>
  </si>
  <si>
    <t>ქ. თელავი</t>
  </si>
  <si>
    <t>ახმეტა</t>
  </si>
  <si>
    <t>გურჯაანი</t>
  </si>
  <si>
    <t>დედოფლისწყარო</t>
  </si>
  <si>
    <t>თელავი</t>
  </si>
  <si>
    <t>ლაგოდეხი</t>
  </si>
  <si>
    <t>საგარეჯო</t>
  </si>
  <si>
    <t>სიღნაღი</t>
  </si>
  <si>
    <t>ყვარელი</t>
  </si>
  <si>
    <t>მცხეთა-მთიანეთი</t>
  </si>
  <si>
    <t>ქ. მცხეთა</t>
  </si>
  <si>
    <t>დუშეთი</t>
  </si>
  <si>
    <t>თიანეთი</t>
  </si>
  <si>
    <t>მცხეთა</t>
  </si>
  <si>
    <t>ყაზბეგი</t>
  </si>
  <si>
    <t>რაჭა-ლეჩხუმი</t>
  </si>
  <si>
    <t>ქ. ამბროლაური</t>
  </si>
  <si>
    <t>ამბროლაური</t>
  </si>
  <si>
    <t>ლენტეხი</t>
  </si>
  <si>
    <t>ონი</t>
  </si>
  <si>
    <t>ცაგერი</t>
  </si>
  <si>
    <t>სამეგრელო-ზემო სვანეთი</t>
  </si>
  <si>
    <t>ქ. ზუგდიდი</t>
  </si>
  <si>
    <t>ქ. ფოთი</t>
  </si>
  <si>
    <t>აბაშა</t>
  </si>
  <si>
    <t>ზუგდიდი</t>
  </si>
  <si>
    <t>მარტვილი</t>
  </si>
  <si>
    <t>მესტია</t>
  </si>
  <si>
    <t>სენაკი</t>
  </si>
  <si>
    <t>ჩხოროწყუ</t>
  </si>
  <si>
    <t>წალენჯიხა</t>
  </si>
  <si>
    <t>ხობი</t>
  </si>
  <si>
    <t>სამცხე-ჯავახეთი</t>
  </si>
  <si>
    <t>ქ. ახალციხე</t>
  </si>
  <si>
    <t>ადიგენი</t>
  </si>
  <si>
    <t>ასპინძა</t>
  </si>
  <si>
    <t>ახალქალაქი</t>
  </si>
  <si>
    <t>ახალციხე</t>
  </si>
  <si>
    <t>ბორჯომი</t>
  </si>
  <si>
    <t>ნინოწმინდა</t>
  </si>
  <si>
    <t>ქვემო ქართლი</t>
  </si>
  <si>
    <t xml:space="preserve">ქ. რუსთავი </t>
  </si>
  <si>
    <t>ბოლნისი</t>
  </si>
  <si>
    <t>გარდაბანი</t>
  </si>
  <si>
    <t>დმანისი</t>
  </si>
  <si>
    <t>თეთრი წყარო</t>
  </si>
  <si>
    <t>მარნეული</t>
  </si>
  <si>
    <t>წალკა</t>
  </si>
  <si>
    <t>შიდა ქართლი</t>
  </si>
  <si>
    <t>ქ. გორი</t>
  </si>
  <si>
    <t>გორი</t>
  </si>
  <si>
    <t>კასპი</t>
  </si>
  <si>
    <t>ქარელი</t>
  </si>
  <si>
    <t>ხაშური (სურამი)</t>
  </si>
  <si>
    <t>სულ</t>
  </si>
  <si>
    <t>საჭიროება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</si>
</sst>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0"/>
      <name val="Sylfae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3" fontId="4" fillId="0" borderId="1" xfId="1" applyNumberFormat="1" applyFont="1" applyFill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0" xfId="0" applyFont="1"/>
    <xf numFmtId="0" fontId="6" fillId="0" borderId="0" xfId="0" applyFont="1" applyFill="1"/>
    <xf numFmtId="43" fontId="5" fillId="0" borderId="0" xfId="1" applyFont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/>
    <xf numFmtId="0" fontId="0" fillId="0" borderId="0" xfId="0" applyAlignment="1">
      <alignment horizontal="center" vertical="center"/>
    </xf>
    <xf numFmtId="0" fontId="5" fillId="0" borderId="1" xfId="0" applyFont="1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0" fillId="0" borderId="1" xfId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93"/>
  <sheetViews>
    <sheetView tabSelected="1" workbookViewId="0">
      <selection activeCell="F14" sqref="F14:F19"/>
    </sheetView>
  </sheetViews>
  <sheetFormatPr defaultRowHeight="15" x14ac:dyDescent="0.25"/>
  <cols>
    <col min="1" max="1" width="15.5703125" customWidth="1"/>
    <col min="2" max="2" width="23.7109375" style="13" customWidth="1"/>
    <col min="3" max="3" width="13.7109375" style="13" customWidth="1"/>
    <col min="4" max="4" width="21.7109375" bestFit="1" customWidth="1"/>
    <col min="5" max="5" width="11.5703125" customWidth="1"/>
    <col min="6" max="6" width="19" bestFit="1" customWidth="1"/>
    <col min="7" max="7" width="13" style="14" bestFit="1" customWidth="1"/>
    <col min="8" max="8" width="12.140625" style="14" bestFit="1" customWidth="1"/>
    <col min="9" max="9" width="14.85546875" style="14" bestFit="1" customWidth="1"/>
    <col min="10" max="10" width="15.140625" style="14" bestFit="1" customWidth="1"/>
    <col min="11" max="11" width="16" customWidth="1"/>
  </cols>
  <sheetData>
    <row r="2" spans="1:11" ht="57" customHeight="1" x14ac:dyDescent="0.25">
      <c r="A2" s="1" t="s">
        <v>0</v>
      </c>
      <c r="B2" s="2" t="s">
        <v>1</v>
      </c>
      <c r="C2" s="20" t="s">
        <v>2</v>
      </c>
      <c r="D2" s="20"/>
      <c r="E2" s="21" t="s">
        <v>3</v>
      </c>
      <c r="F2" s="22"/>
      <c r="G2" s="3" t="s">
        <v>4</v>
      </c>
      <c r="H2" s="3" t="s">
        <v>5</v>
      </c>
      <c r="I2" s="3" t="s">
        <v>6</v>
      </c>
      <c r="J2" s="3" t="s">
        <v>7</v>
      </c>
      <c r="K2" s="3" t="s">
        <v>100</v>
      </c>
    </row>
    <row r="3" spans="1:11" ht="15.75" x14ac:dyDescent="0.3">
      <c r="A3" s="16" t="s">
        <v>8</v>
      </c>
      <c r="B3" s="4" t="s">
        <v>9</v>
      </c>
      <c r="C3" s="5">
        <v>177214</v>
      </c>
      <c r="D3" s="17">
        <f>C3+C4+C5+C6+C7+C8+C9+C10+C11+C12</f>
        <v>1108717</v>
      </c>
      <c r="E3" s="6">
        <f>C3*3/100</f>
        <v>5316.42</v>
      </c>
      <c r="F3" s="23">
        <f>E3+E4+E5+E6+E7+E8+E9+E10+E11+E12</f>
        <v>33261.51</v>
      </c>
      <c r="G3" s="7">
        <v>1</v>
      </c>
      <c r="H3" s="7"/>
      <c r="I3" s="7">
        <v>1</v>
      </c>
      <c r="J3" s="7">
        <v>1</v>
      </c>
      <c r="K3" s="6"/>
    </row>
    <row r="4" spans="1:11" ht="15.75" x14ac:dyDescent="0.3">
      <c r="A4" s="16"/>
      <c r="B4" s="4" t="s">
        <v>10</v>
      </c>
      <c r="C4" s="5">
        <v>70018</v>
      </c>
      <c r="D4" s="16"/>
      <c r="E4" s="6">
        <f t="shared" ref="E4:E67" si="0">C4*3/100</f>
        <v>2100.54</v>
      </c>
      <c r="F4" s="23"/>
      <c r="G4" s="7"/>
      <c r="H4" s="7"/>
      <c r="I4" s="7">
        <v>1</v>
      </c>
      <c r="J4" s="7">
        <v>1</v>
      </c>
      <c r="K4" s="6"/>
    </row>
    <row r="5" spans="1:11" ht="15.75" x14ac:dyDescent="0.3">
      <c r="A5" s="16"/>
      <c r="B5" s="4" t="s">
        <v>11</v>
      </c>
      <c r="C5" s="5">
        <v>111903</v>
      </c>
      <c r="D5" s="16"/>
      <c r="E5" s="6">
        <f t="shared" si="0"/>
        <v>3357.09</v>
      </c>
      <c r="F5" s="23"/>
      <c r="G5" s="7"/>
      <c r="H5" s="7"/>
      <c r="I5" s="7"/>
      <c r="J5" s="7"/>
      <c r="K5" s="6"/>
    </row>
    <row r="6" spans="1:11" ht="15.75" x14ac:dyDescent="0.3">
      <c r="A6" s="16"/>
      <c r="B6" s="4" t="s">
        <v>12</v>
      </c>
      <c r="C6" s="5">
        <v>125610</v>
      </c>
      <c r="D6" s="16"/>
      <c r="E6" s="6">
        <f t="shared" si="0"/>
        <v>3768.3</v>
      </c>
      <c r="F6" s="23"/>
      <c r="G6" s="7"/>
      <c r="H6" s="7"/>
      <c r="I6" s="7"/>
      <c r="J6" s="7"/>
      <c r="K6" s="6"/>
    </row>
    <row r="7" spans="1:11" ht="15.75" x14ac:dyDescent="0.3">
      <c r="A7" s="16"/>
      <c r="B7" s="4" t="s">
        <v>13</v>
      </c>
      <c r="C7" s="5">
        <v>39286</v>
      </c>
      <c r="D7" s="16"/>
      <c r="E7" s="6">
        <f t="shared" si="0"/>
        <v>1178.58</v>
      </c>
      <c r="F7" s="23"/>
      <c r="G7" s="7"/>
      <c r="H7" s="7"/>
      <c r="I7" s="7"/>
      <c r="J7" s="7"/>
      <c r="K7" s="6"/>
    </row>
    <row r="8" spans="1:11" ht="15.75" x14ac:dyDescent="0.3">
      <c r="A8" s="16"/>
      <c r="B8" s="4" t="s">
        <v>14</v>
      </c>
      <c r="C8" s="5">
        <v>49052</v>
      </c>
      <c r="D8" s="16"/>
      <c r="E8" s="6">
        <f t="shared" si="0"/>
        <v>1471.56</v>
      </c>
      <c r="F8" s="23"/>
      <c r="G8" s="7"/>
      <c r="H8" s="7"/>
      <c r="I8" s="7"/>
      <c r="J8" s="7">
        <v>1</v>
      </c>
      <c r="K8" s="6"/>
    </row>
    <row r="9" spans="1:11" ht="15.75" x14ac:dyDescent="0.3">
      <c r="A9" s="16"/>
      <c r="B9" s="4" t="s">
        <v>15</v>
      </c>
      <c r="C9" s="5">
        <v>154067</v>
      </c>
      <c r="D9" s="16"/>
      <c r="E9" s="6">
        <f t="shared" si="0"/>
        <v>4622.01</v>
      </c>
      <c r="F9" s="23"/>
      <c r="G9" s="7">
        <v>1</v>
      </c>
      <c r="H9" s="7"/>
      <c r="I9" s="7"/>
      <c r="J9" s="7">
        <v>1</v>
      </c>
      <c r="K9" s="6"/>
    </row>
    <row r="10" spans="1:11" ht="15.75" x14ac:dyDescent="0.3">
      <c r="A10" s="16"/>
      <c r="B10" s="4" t="s">
        <v>16</v>
      </c>
      <c r="C10" s="5">
        <v>138493</v>
      </c>
      <c r="D10" s="16"/>
      <c r="E10" s="6">
        <f t="shared" si="0"/>
        <v>4154.79</v>
      </c>
      <c r="F10" s="23"/>
      <c r="G10" s="7">
        <v>1</v>
      </c>
      <c r="H10" s="7"/>
      <c r="I10" s="7">
        <v>1</v>
      </c>
      <c r="J10" s="7">
        <v>2</v>
      </c>
      <c r="K10" s="6"/>
    </row>
    <row r="11" spans="1:11" ht="15.75" x14ac:dyDescent="0.3">
      <c r="A11" s="16"/>
      <c r="B11" s="4" t="s">
        <v>17</v>
      </c>
      <c r="C11" s="5">
        <v>177844</v>
      </c>
      <c r="D11" s="16"/>
      <c r="E11" s="6">
        <f t="shared" si="0"/>
        <v>5335.32</v>
      </c>
      <c r="F11" s="23"/>
      <c r="G11" s="7">
        <v>1</v>
      </c>
      <c r="H11" s="7"/>
      <c r="I11" s="7"/>
      <c r="J11" s="7">
        <v>1</v>
      </c>
      <c r="K11" s="6"/>
    </row>
    <row r="12" spans="1:11" ht="15.75" x14ac:dyDescent="0.3">
      <c r="A12" s="16"/>
      <c r="B12" s="4" t="s">
        <v>18</v>
      </c>
      <c r="C12" s="5">
        <v>65230</v>
      </c>
      <c r="D12" s="16"/>
      <c r="E12" s="6">
        <f t="shared" si="0"/>
        <v>1956.9</v>
      </c>
      <c r="F12" s="23"/>
      <c r="G12" s="7"/>
      <c r="H12" s="7"/>
      <c r="I12" s="7">
        <v>1</v>
      </c>
      <c r="J12" s="7">
        <v>1</v>
      </c>
      <c r="K12" s="6"/>
    </row>
    <row r="14" spans="1:11" ht="15.75" x14ac:dyDescent="0.3">
      <c r="A14" s="16" t="s">
        <v>19</v>
      </c>
      <c r="B14" s="4" t="s">
        <v>20</v>
      </c>
      <c r="C14" s="5">
        <v>152839</v>
      </c>
      <c r="D14" s="17">
        <f>C14+C15+C16+C17+C18+C19</f>
        <v>333953</v>
      </c>
      <c r="E14" s="6">
        <f t="shared" si="0"/>
        <v>4585.17</v>
      </c>
      <c r="F14" s="18">
        <f>E14+E15+E16+E17+E18+E19</f>
        <v>10018.59</v>
      </c>
      <c r="G14" s="7">
        <v>1</v>
      </c>
      <c r="H14" s="7"/>
      <c r="I14" s="7">
        <v>1</v>
      </c>
      <c r="J14" s="7">
        <v>1</v>
      </c>
      <c r="K14" s="6"/>
    </row>
    <row r="15" spans="1:11" ht="15.75" x14ac:dyDescent="0.3">
      <c r="A15" s="16"/>
      <c r="B15" s="4" t="s">
        <v>21</v>
      </c>
      <c r="C15" s="5">
        <v>16760</v>
      </c>
      <c r="D15" s="16"/>
      <c r="E15" s="6">
        <f t="shared" si="0"/>
        <v>502.8</v>
      </c>
      <c r="F15" s="18"/>
      <c r="G15" s="7"/>
      <c r="H15" s="7"/>
      <c r="I15" s="7"/>
      <c r="J15" s="7"/>
      <c r="K15" s="6"/>
    </row>
    <row r="16" spans="1:11" ht="15.75" x14ac:dyDescent="0.3">
      <c r="A16" s="16"/>
      <c r="B16" s="4" t="s">
        <v>22</v>
      </c>
      <c r="C16" s="5">
        <v>74794</v>
      </c>
      <c r="D16" s="16"/>
      <c r="E16" s="6">
        <f t="shared" si="0"/>
        <v>2243.8200000000002</v>
      </c>
      <c r="F16" s="18"/>
      <c r="G16" s="7"/>
      <c r="H16" s="7"/>
      <c r="I16" s="7"/>
      <c r="J16" s="7">
        <v>1</v>
      </c>
      <c r="K16" s="6"/>
    </row>
    <row r="17" spans="1:11" ht="15.75" x14ac:dyDescent="0.3">
      <c r="A17" s="16"/>
      <c r="B17" s="4" t="s">
        <v>23</v>
      </c>
      <c r="C17" s="5">
        <v>15044</v>
      </c>
      <c r="D17" s="16"/>
      <c r="E17" s="6">
        <f t="shared" si="0"/>
        <v>451.32</v>
      </c>
      <c r="F17" s="18"/>
      <c r="G17" s="7"/>
      <c r="H17" s="7"/>
      <c r="I17" s="7"/>
      <c r="J17" s="7"/>
      <c r="K17" s="6"/>
    </row>
    <row r="18" spans="1:11" ht="15.75" x14ac:dyDescent="0.3">
      <c r="A18" s="16"/>
      <c r="B18" s="4" t="s">
        <v>24</v>
      </c>
      <c r="C18" s="5">
        <v>51189</v>
      </c>
      <c r="D18" s="16"/>
      <c r="E18" s="6">
        <f t="shared" si="0"/>
        <v>1535.67</v>
      </c>
      <c r="F18" s="18"/>
      <c r="G18" s="7"/>
      <c r="H18" s="7"/>
      <c r="I18" s="7"/>
      <c r="J18" s="7"/>
      <c r="K18" s="6"/>
    </row>
    <row r="19" spans="1:11" ht="15.75" x14ac:dyDescent="0.3">
      <c r="A19" s="16"/>
      <c r="B19" s="4" t="s">
        <v>25</v>
      </c>
      <c r="C19" s="5">
        <v>23327</v>
      </c>
      <c r="D19" s="16"/>
      <c r="E19" s="6">
        <f t="shared" si="0"/>
        <v>699.81</v>
      </c>
      <c r="F19" s="18"/>
      <c r="G19" s="7"/>
      <c r="H19" s="7"/>
      <c r="I19" s="7"/>
      <c r="J19" s="7"/>
      <c r="K19" s="6"/>
    </row>
    <row r="21" spans="1:11" ht="15.75" x14ac:dyDescent="0.3">
      <c r="A21" s="19" t="s">
        <v>26</v>
      </c>
      <c r="B21" s="4" t="s">
        <v>27</v>
      </c>
      <c r="C21" s="5">
        <v>14785</v>
      </c>
      <c r="D21" s="17">
        <f>C21+C22+C23+C24</f>
        <v>113350</v>
      </c>
      <c r="E21" s="6">
        <f t="shared" si="0"/>
        <v>443.55</v>
      </c>
      <c r="F21" s="18">
        <f>E21+E22+E23+E24</f>
        <v>3400.5</v>
      </c>
      <c r="G21" s="7"/>
      <c r="H21" s="7"/>
      <c r="I21" s="7"/>
      <c r="J21" s="7"/>
      <c r="K21" s="6"/>
    </row>
    <row r="22" spans="1:11" ht="15.75" x14ac:dyDescent="0.3">
      <c r="A22" s="19"/>
      <c r="B22" s="4" t="s">
        <v>28</v>
      </c>
      <c r="C22" s="5">
        <v>31486</v>
      </c>
      <c r="D22" s="16"/>
      <c r="E22" s="6">
        <f t="shared" si="0"/>
        <v>944.58</v>
      </c>
      <c r="F22" s="18"/>
      <c r="G22" s="7"/>
      <c r="H22" s="7"/>
      <c r="I22" s="7">
        <v>1</v>
      </c>
      <c r="J22" s="7"/>
      <c r="K22" s="6"/>
    </row>
    <row r="23" spans="1:11" ht="15.75" x14ac:dyDescent="0.3">
      <c r="A23" s="19"/>
      <c r="B23" s="4" t="s">
        <v>29</v>
      </c>
      <c r="C23" s="5">
        <v>48078</v>
      </c>
      <c r="D23" s="16"/>
      <c r="E23" s="6">
        <f t="shared" si="0"/>
        <v>1442.34</v>
      </c>
      <c r="F23" s="18"/>
      <c r="G23" s="7"/>
      <c r="H23" s="7"/>
      <c r="I23" s="7">
        <v>1</v>
      </c>
      <c r="J23" s="7">
        <v>1</v>
      </c>
      <c r="K23" s="6"/>
    </row>
    <row r="24" spans="1:11" ht="15.75" x14ac:dyDescent="0.3">
      <c r="A24" s="19"/>
      <c r="B24" s="4" t="s">
        <v>30</v>
      </c>
      <c r="C24" s="5">
        <v>19001</v>
      </c>
      <c r="D24" s="16"/>
      <c r="E24" s="6">
        <f t="shared" si="0"/>
        <v>570.03</v>
      </c>
      <c r="F24" s="18"/>
      <c r="G24" s="7"/>
      <c r="H24" s="7"/>
      <c r="I24" s="7"/>
      <c r="J24" s="7"/>
      <c r="K24" s="6"/>
    </row>
    <row r="26" spans="1:11" ht="15.75" x14ac:dyDescent="0.3">
      <c r="A26" s="16" t="s">
        <v>31</v>
      </c>
      <c r="B26" s="4" t="s">
        <v>32</v>
      </c>
      <c r="C26" s="5">
        <v>147635</v>
      </c>
      <c r="D26" s="17">
        <f>C26+C27+C28+C29+C30+C31+C32+C33+C34+C35+C36+C37</f>
        <v>533906</v>
      </c>
      <c r="E26" s="6">
        <f t="shared" si="0"/>
        <v>4429.05</v>
      </c>
      <c r="F26" s="18">
        <f>E26+E27+E28+E29+E30+E31+E32+E33+E34+E35+E36+E37</f>
        <v>16017.180000000002</v>
      </c>
      <c r="G26" s="7">
        <v>1</v>
      </c>
      <c r="H26" s="7"/>
      <c r="I26" s="7">
        <v>1</v>
      </c>
      <c r="J26" s="7">
        <v>1</v>
      </c>
      <c r="K26" s="6"/>
    </row>
    <row r="27" spans="1:11" ht="15.75" x14ac:dyDescent="0.3">
      <c r="A27" s="16"/>
      <c r="B27" s="4" t="s">
        <v>33</v>
      </c>
      <c r="C27" s="5">
        <v>21582</v>
      </c>
      <c r="D27" s="16"/>
      <c r="E27" s="6">
        <f t="shared" si="0"/>
        <v>647.46</v>
      </c>
      <c r="F27" s="18"/>
      <c r="G27" s="7"/>
      <c r="H27" s="7"/>
      <c r="I27" s="7"/>
      <c r="J27" s="7"/>
      <c r="K27" s="6"/>
    </row>
    <row r="28" spans="1:11" ht="15.75" x14ac:dyDescent="0.3">
      <c r="A28" s="16"/>
      <c r="B28" s="4" t="s">
        <v>34</v>
      </c>
      <c r="C28" s="5">
        <v>24512</v>
      </c>
      <c r="D28" s="16"/>
      <c r="E28" s="6">
        <f t="shared" si="0"/>
        <v>735.36</v>
      </c>
      <c r="F28" s="18"/>
      <c r="G28" s="7"/>
      <c r="H28" s="7"/>
      <c r="I28" s="7"/>
      <c r="J28" s="7"/>
      <c r="K28" s="6"/>
    </row>
    <row r="29" spans="1:11" ht="15.75" x14ac:dyDescent="0.3">
      <c r="A29" s="16"/>
      <c r="B29" s="4" t="s">
        <v>35</v>
      </c>
      <c r="C29" s="5">
        <v>57628</v>
      </c>
      <c r="D29" s="16"/>
      <c r="E29" s="6">
        <f t="shared" si="0"/>
        <v>1728.84</v>
      </c>
      <c r="F29" s="18"/>
      <c r="G29" s="7"/>
      <c r="H29" s="7"/>
      <c r="I29" s="7">
        <v>1</v>
      </c>
      <c r="J29" s="7">
        <v>1</v>
      </c>
      <c r="K29" s="6"/>
    </row>
    <row r="30" spans="1:11" ht="15.75" x14ac:dyDescent="0.3">
      <c r="A30" s="16"/>
      <c r="B30" s="4" t="s">
        <v>36</v>
      </c>
      <c r="C30" s="5">
        <v>35563</v>
      </c>
      <c r="D30" s="16"/>
      <c r="E30" s="6">
        <f t="shared" si="0"/>
        <v>1066.8900000000001</v>
      </c>
      <c r="F30" s="18"/>
      <c r="G30" s="7"/>
      <c r="H30" s="7"/>
      <c r="I30" s="7"/>
      <c r="J30" s="7"/>
      <c r="K30" s="6"/>
    </row>
    <row r="31" spans="1:11" ht="15.75" x14ac:dyDescent="0.3">
      <c r="A31" s="16"/>
      <c r="B31" s="4" t="s">
        <v>37</v>
      </c>
      <c r="C31" s="5">
        <v>48562</v>
      </c>
      <c r="D31" s="16"/>
      <c r="E31" s="6">
        <f t="shared" si="0"/>
        <v>1456.86</v>
      </c>
      <c r="F31" s="18"/>
      <c r="G31" s="7"/>
      <c r="H31" s="7"/>
      <c r="I31" s="7"/>
      <c r="J31" s="7"/>
      <c r="K31" s="6"/>
    </row>
    <row r="32" spans="1:11" ht="15.75" x14ac:dyDescent="0.3">
      <c r="A32" s="16"/>
      <c r="B32" s="4" t="s">
        <v>38</v>
      </c>
      <c r="C32" s="5">
        <v>37775</v>
      </c>
      <c r="D32" s="16"/>
      <c r="E32" s="6">
        <f t="shared" si="0"/>
        <v>1133.25</v>
      </c>
      <c r="F32" s="18"/>
      <c r="G32" s="7"/>
      <c r="H32" s="7"/>
      <c r="I32" s="7"/>
      <c r="J32" s="7"/>
      <c r="K32" s="6"/>
    </row>
    <row r="33" spans="1:11" ht="15.75" x14ac:dyDescent="0.3">
      <c r="A33" s="16"/>
      <c r="B33" s="4" t="s">
        <v>39</v>
      </c>
      <c r="C33" s="5">
        <v>20839</v>
      </c>
      <c r="D33" s="16"/>
      <c r="E33" s="6">
        <f t="shared" si="0"/>
        <v>625.16999999999996</v>
      </c>
      <c r="F33" s="18"/>
      <c r="G33" s="7"/>
      <c r="H33" s="7"/>
      <c r="I33" s="7"/>
      <c r="J33" s="7"/>
      <c r="K33" s="6"/>
    </row>
    <row r="34" spans="1:11" ht="15.75" x14ac:dyDescent="0.3">
      <c r="A34" s="16"/>
      <c r="B34" s="4" t="s">
        <v>40</v>
      </c>
      <c r="C34" s="5">
        <v>56883</v>
      </c>
      <c r="D34" s="16"/>
      <c r="E34" s="6">
        <f t="shared" si="0"/>
        <v>1706.49</v>
      </c>
      <c r="F34" s="18"/>
      <c r="G34" s="7"/>
      <c r="H34" s="7"/>
      <c r="I34" s="7"/>
      <c r="J34" s="7"/>
      <c r="K34" s="6"/>
    </row>
    <row r="35" spans="1:11" ht="15.75" x14ac:dyDescent="0.3">
      <c r="A35" s="16"/>
      <c r="B35" s="4" t="s">
        <v>41</v>
      </c>
      <c r="C35" s="5">
        <v>39884</v>
      </c>
      <c r="D35" s="16"/>
      <c r="E35" s="6">
        <f t="shared" si="0"/>
        <v>1196.52</v>
      </c>
      <c r="F35" s="18"/>
      <c r="G35" s="7"/>
      <c r="H35" s="7"/>
      <c r="I35" s="7"/>
      <c r="J35" s="7"/>
      <c r="K35" s="6"/>
    </row>
    <row r="36" spans="1:11" ht="15.75" x14ac:dyDescent="0.3">
      <c r="A36" s="16"/>
      <c r="B36" s="4" t="s">
        <v>42</v>
      </c>
      <c r="C36" s="5">
        <v>19473</v>
      </c>
      <c r="D36" s="16"/>
      <c r="E36" s="6">
        <f t="shared" si="0"/>
        <v>584.19000000000005</v>
      </c>
      <c r="F36" s="18"/>
      <c r="G36" s="7"/>
      <c r="H36" s="7"/>
      <c r="I36" s="7"/>
      <c r="J36" s="7"/>
      <c r="K36" s="6"/>
    </row>
    <row r="37" spans="1:11" ht="15.75" x14ac:dyDescent="0.3">
      <c r="A37" s="16"/>
      <c r="B37" s="4" t="s">
        <v>43</v>
      </c>
      <c r="C37" s="5">
        <v>23570</v>
      </c>
      <c r="D37" s="16"/>
      <c r="E37" s="6">
        <f t="shared" si="0"/>
        <v>707.1</v>
      </c>
      <c r="F37" s="18"/>
      <c r="G37" s="7">
        <v>1</v>
      </c>
      <c r="H37" s="7"/>
      <c r="I37" s="7">
        <v>1</v>
      </c>
      <c r="J37" s="7"/>
      <c r="K37" s="6"/>
    </row>
    <row r="39" spans="1:11" ht="15.75" x14ac:dyDescent="0.3">
      <c r="A39" s="16" t="s">
        <v>44</v>
      </c>
      <c r="B39" s="4" t="s">
        <v>45</v>
      </c>
      <c r="C39" s="5">
        <v>19629</v>
      </c>
      <c r="D39" s="17">
        <f>C39+C40+C41+C42+C43+C44+C45+C46+C47</f>
        <v>318583</v>
      </c>
      <c r="E39" s="6">
        <f t="shared" si="0"/>
        <v>588.87</v>
      </c>
      <c r="F39" s="18">
        <f>E39+E40+E41+E42+E43+E44+E45+E46+E47</f>
        <v>9557.49</v>
      </c>
      <c r="G39" s="7"/>
      <c r="H39" s="7"/>
      <c r="I39" s="7">
        <v>1</v>
      </c>
      <c r="J39" s="7">
        <v>1</v>
      </c>
      <c r="K39" s="6"/>
    </row>
    <row r="40" spans="1:11" ht="15.75" x14ac:dyDescent="0.3">
      <c r="A40" s="16"/>
      <c r="B40" s="4" t="s">
        <v>46</v>
      </c>
      <c r="C40" s="5">
        <v>31461</v>
      </c>
      <c r="D40" s="16"/>
      <c r="E40" s="6">
        <f t="shared" si="0"/>
        <v>943.83</v>
      </c>
      <c r="F40" s="18"/>
      <c r="G40" s="7"/>
      <c r="H40" s="7"/>
      <c r="I40" s="7"/>
      <c r="J40" s="7"/>
      <c r="K40" s="6"/>
    </row>
    <row r="41" spans="1:11" ht="15.75" x14ac:dyDescent="0.3">
      <c r="A41" s="16"/>
      <c r="B41" s="4" t="s">
        <v>47</v>
      </c>
      <c r="C41" s="5">
        <v>54337</v>
      </c>
      <c r="D41" s="16"/>
      <c r="E41" s="6">
        <f t="shared" si="0"/>
        <v>1630.11</v>
      </c>
      <c r="F41" s="18"/>
      <c r="G41" s="7"/>
      <c r="H41" s="7"/>
      <c r="I41" s="7"/>
      <c r="J41" s="7"/>
      <c r="K41" s="6"/>
    </row>
    <row r="42" spans="1:11" ht="15.75" x14ac:dyDescent="0.3">
      <c r="A42" s="16"/>
      <c r="B42" s="4" t="s">
        <v>48</v>
      </c>
      <c r="C42" s="5">
        <v>21221</v>
      </c>
      <c r="D42" s="16"/>
      <c r="E42" s="6">
        <f t="shared" si="0"/>
        <v>636.63</v>
      </c>
      <c r="F42" s="18"/>
      <c r="G42" s="7"/>
      <c r="H42" s="7"/>
      <c r="I42" s="7"/>
      <c r="J42" s="7"/>
      <c r="K42" s="6"/>
    </row>
    <row r="43" spans="1:11" ht="15.75" x14ac:dyDescent="0.3">
      <c r="A43" s="16"/>
      <c r="B43" s="4" t="s">
        <v>49</v>
      </c>
      <c r="C43" s="5">
        <v>38721</v>
      </c>
      <c r="D43" s="16"/>
      <c r="E43" s="6">
        <f t="shared" si="0"/>
        <v>1161.6300000000001</v>
      </c>
      <c r="F43" s="18"/>
      <c r="G43" s="7"/>
      <c r="H43" s="7"/>
      <c r="I43" s="7"/>
      <c r="J43" s="7"/>
      <c r="K43" s="6"/>
    </row>
    <row r="44" spans="1:11" ht="15.75" x14ac:dyDescent="0.3">
      <c r="A44" s="16"/>
      <c r="B44" s="4" t="s">
        <v>50</v>
      </c>
      <c r="C44" s="5">
        <v>41678</v>
      </c>
      <c r="D44" s="16"/>
      <c r="E44" s="6">
        <f t="shared" si="0"/>
        <v>1250.3399999999999</v>
      </c>
      <c r="F44" s="18"/>
      <c r="G44" s="7"/>
      <c r="H44" s="7"/>
      <c r="I44" s="7"/>
      <c r="J44" s="7"/>
      <c r="K44" s="6"/>
    </row>
    <row r="45" spans="1:11" ht="15.75" x14ac:dyDescent="0.3">
      <c r="A45" s="16"/>
      <c r="B45" s="4" t="s">
        <v>51</v>
      </c>
      <c r="C45" s="5">
        <v>51761</v>
      </c>
      <c r="D45" s="16"/>
      <c r="E45" s="6">
        <f t="shared" si="0"/>
        <v>1552.83</v>
      </c>
      <c r="F45" s="18"/>
      <c r="G45" s="7"/>
      <c r="H45" s="7"/>
      <c r="I45" s="7"/>
      <c r="J45" s="7"/>
      <c r="K45" s="6"/>
    </row>
    <row r="46" spans="1:11" ht="15.75" x14ac:dyDescent="0.3">
      <c r="A46" s="16"/>
      <c r="B46" s="4" t="s">
        <v>52</v>
      </c>
      <c r="C46" s="5">
        <v>29948</v>
      </c>
      <c r="D46" s="16"/>
      <c r="E46" s="6">
        <f t="shared" si="0"/>
        <v>898.44</v>
      </c>
      <c r="F46" s="18"/>
      <c r="G46" s="7"/>
      <c r="H46" s="7"/>
      <c r="I46" s="7">
        <v>1</v>
      </c>
      <c r="J46" s="7"/>
      <c r="K46" s="6"/>
    </row>
    <row r="47" spans="1:11" ht="15.75" x14ac:dyDescent="0.3">
      <c r="A47" s="16"/>
      <c r="B47" s="4" t="s">
        <v>53</v>
      </c>
      <c r="C47" s="5">
        <v>29827</v>
      </c>
      <c r="D47" s="16"/>
      <c r="E47" s="6">
        <f t="shared" si="0"/>
        <v>894.81</v>
      </c>
      <c r="F47" s="18"/>
      <c r="G47" s="7"/>
      <c r="H47" s="7"/>
      <c r="I47" s="7"/>
      <c r="J47" s="7"/>
      <c r="K47" s="6"/>
    </row>
    <row r="49" spans="1:11" ht="15.75" x14ac:dyDescent="0.3">
      <c r="A49" s="19" t="s">
        <v>54</v>
      </c>
      <c r="B49" s="4" t="s">
        <v>55</v>
      </c>
      <c r="C49" s="5">
        <v>7940</v>
      </c>
      <c r="D49" s="17">
        <f>C49+C50+C51+C52+C53</f>
        <v>94573</v>
      </c>
      <c r="E49" s="6">
        <f t="shared" si="0"/>
        <v>238.2</v>
      </c>
      <c r="F49" s="18">
        <f>E49+E50+E51+E52+E53</f>
        <v>2837.19</v>
      </c>
      <c r="G49" s="7"/>
      <c r="H49" s="7"/>
      <c r="I49" s="7">
        <v>1</v>
      </c>
      <c r="J49" s="7"/>
      <c r="K49" s="6"/>
    </row>
    <row r="50" spans="1:11" ht="15.75" x14ac:dyDescent="0.3">
      <c r="A50" s="19"/>
      <c r="B50" s="4" t="s">
        <v>56</v>
      </c>
      <c r="C50" s="5">
        <v>25659</v>
      </c>
      <c r="D50" s="16"/>
      <c r="E50" s="6">
        <f t="shared" si="0"/>
        <v>769.77</v>
      </c>
      <c r="F50" s="18"/>
      <c r="G50" s="7"/>
      <c r="H50" s="7"/>
      <c r="I50" s="7"/>
      <c r="J50" s="7"/>
      <c r="K50" s="6"/>
    </row>
    <row r="51" spans="1:11" ht="15.75" x14ac:dyDescent="0.3">
      <c r="A51" s="19"/>
      <c r="B51" s="4" t="s">
        <v>57</v>
      </c>
      <c r="C51" s="5">
        <v>9468</v>
      </c>
      <c r="D51" s="16"/>
      <c r="E51" s="6">
        <f t="shared" si="0"/>
        <v>284.04000000000002</v>
      </c>
      <c r="F51" s="18"/>
      <c r="G51" s="7"/>
      <c r="H51" s="7"/>
      <c r="I51" s="7"/>
      <c r="J51" s="7"/>
      <c r="K51" s="6"/>
    </row>
    <row r="52" spans="1:11" ht="15.75" x14ac:dyDescent="0.3">
      <c r="A52" s="19"/>
      <c r="B52" s="4" t="s">
        <v>58</v>
      </c>
      <c r="C52" s="5">
        <v>47711</v>
      </c>
      <c r="D52" s="16"/>
      <c r="E52" s="6">
        <f t="shared" si="0"/>
        <v>1431.33</v>
      </c>
      <c r="F52" s="18"/>
      <c r="G52" s="7"/>
      <c r="H52" s="7"/>
      <c r="I52" s="7"/>
      <c r="J52" s="7"/>
      <c r="K52" s="6"/>
    </row>
    <row r="53" spans="1:11" ht="15.75" x14ac:dyDescent="0.3">
      <c r="A53" s="19"/>
      <c r="B53" s="4" t="s">
        <v>59</v>
      </c>
      <c r="C53" s="5">
        <v>3795</v>
      </c>
      <c r="D53" s="16"/>
      <c r="E53" s="6">
        <f t="shared" si="0"/>
        <v>113.85</v>
      </c>
      <c r="F53" s="18"/>
      <c r="G53" s="7"/>
      <c r="H53" s="7"/>
      <c r="I53" s="7"/>
      <c r="J53" s="7"/>
      <c r="K53" s="6"/>
    </row>
    <row r="55" spans="1:11" ht="15.75" x14ac:dyDescent="0.3">
      <c r="A55" s="19" t="s">
        <v>60</v>
      </c>
      <c r="B55" s="4" t="s">
        <v>61</v>
      </c>
      <c r="C55" s="5">
        <v>2047</v>
      </c>
      <c r="D55" s="17">
        <f>C55+C56+C57+C58+C59</f>
        <v>32089</v>
      </c>
      <c r="E55" s="6">
        <f t="shared" si="0"/>
        <v>61.41</v>
      </c>
      <c r="F55" s="18">
        <f>E55+E56+E57+E58+E59</f>
        <v>962.67000000000007</v>
      </c>
      <c r="G55" s="7"/>
      <c r="H55" s="7"/>
      <c r="I55" s="7"/>
      <c r="J55" s="7"/>
      <c r="K55" s="6"/>
    </row>
    <row r="56" spans="1:11" ht="15.75" x14ac:dyDescent="0.3">
      <c r="A56" s="19"/>
      <c r="B56" s="4" t="s">
        <v>62</v>
      </c>
      <c r="C56" s="5">
        <v>9139</v>
      </c>
      <c r="D56" s="16"/>
      <c r="E56" s="6">
        <f t="shared" si="0"/>
        <v>274.17</v>
      </c>
      <c r="F56" s="18"/>
      <c r="G56" s="7"/>
      <c r="H56" s="7"/>
      <c r="I56" s="7"/>
      <c r="J56" s="7"/>
      <c r="K56" s="6"/>
    </row>
    <row r="57" spans="1:11" ht="15.75" x14ac:dyDescent="0.3">
      <c r="A57" s="19"/>
      <c r="B57" s="4" t="s">
        <v>63</v>
      </c>
      <c r="C57" s="5">
        <v>4386</v>
      </c>
      <c r="D57" s="16"/>
      <c r="E57" s="6">
        <f t="shared" si="0"/>
        <v>131.58000000000001</v>
      </c>
      <c r="F57" s="18"/>
      <c r="G57" s="7"/>
      <c r="H57" s="7"/>
      <c r="I57" s="7"/>
      <c r="J57" s="7"/>
      <c r="K57" s="6"/>
    </row>
    <row r="58" spans="1:11" ht="15.75" x14ac:dyDescent="0.3">
      <c r="A58" s="19"/>
      <c r="B58" s="4" t="s">
        <v>64</v>
      </c>
      <c r="C58" s="5">
        <v>6130</v>
      </c>
      <c r="D58" s="16"/>
      <c r="E58" s="6">
        <f t="shared" si="0"/>
        <v>183.9</v>
      </c>
      <c r="F58" s="18"/>
      <c r="G58" s="7"/>
      <c r="H58" s="7"/>
      <c r="I58" s="7"/>
      <c r="J58" s="7"/>
      <c r="K58" s="6"/>
    </row>
    <row r="59" spans="1:11" ht="15.75" x14ac:dyDescent="0.3">
      <c r="A59" s="19"/>
      <c r="B59" s="4" t="s">
        <v>65</v>
      </c>
      <c r="C59" s="5">
        <v>10387</v>
      </c>
      <c r="D59" s="16"/>
      <c r="E59" s="6">
        <f t="shared" si="0"/>
        <v>311.61</v>
      </c>
      <c r="F59" s="18"/>
      <c r="G59" s="7"/>
      <c r="H59" s="7"/>
      <c r="I59" s="7"/>
      <c r="J59" s="7"/>
      <c r="K59" s="6"/>
    </row>
    <row r="61" spans="1:11" ht="15.75" x14ac:dyDescent="0.3">
      <c r="A61" s="19" t="s">
        <v>66</v>
      </c>
      <c r="B61" s="4" t="s">
        <v>67</v>
      </c>
      <c r="C61" s="5">
        <v>42998</v>
      </c>
      <c r="D61" s="17">
        <f>C61+C62+C63+C64+C65+C66+C67+C68+C69+C70</f>
        <v>330761</v>
      </c>
      <c r="E61" s="6">
        <f t="shared" si="0"/>
        <v>1289.94</v>
      </c>
      <c r="F61" s="18">
        <f>E61+E62+E63+E64+E65+E66+E67+E68+E69+E70</f>
        <v>9922.8300000000017</v>
      </c>
      <c r="G61" s="7"/>
      <c r="H61" s="7"/>
      <c r="I61" s="7">
        <v>1</v>
      </c>
      <c r="J61" s="7">
        <v>1</v>
      </c>
      <c r="K61" s="6"/>
    </row>
    <row r="62" spans="1:11" ht="15.75" x14ac:dyDescent="0.3">
      <c r="A62" s="19"/>
      <c r="B62" s="4" t="s">
        <v>68</v>
      </c>
      <c r="C62" s="5">
        <v>41465</v>
      </c>
      <c r="D62" s="16"/>
      <c r="E62" s="6">
        <f t="shared" si="0"/>
        <v>1243.95</v>
      </c>
      <c r="F62" s="18"/>
      <c r="G62" s="7"/>
      <c r="H62" s="7"/>
      <c r="I62" s="7"/>
      <c r="J62" s="7">
        <v>1</v>
      </c>
      <c r="K62" s="6"/>
    </row>
    <row r="63" spans="1:11" ht="15.75" x14ac:dyDescent="0.3">
      <c r="A63" s="19"/>
      <c r="B63" s="4" t="s">
        <v>69</v>
      </c>
      <c r="C63" s="5">
        <v>22341</v>
      </c>
      <c r="D63" s="16"/>
      <c r="E63" s="6">
        <f t="shared" si="0"/>
        <v>670.23</v>
      </c>
      <c r="F63" s="18"/>
      <c r="G63" s="7"/>
      <c r="H63" s="7"/>
      <c r="I63" s="7"/>
      <c r="J63" s="7"/>
      <c r="K63" s="6"/>
    </row>
    <row r="64" spans="1:11" ht="15.75" x14ac:dyDescent="0.3">
      <c r="A64" s="19"/>
      <c r="B64" s="4" t="s">
        <v>70</v>
      </c>
      <c r="C64" s="5">
        <v>62511</v>
      </c>
      <c r="D64" s="16"/>
      <c r="E64" s="6">
        <f t="shared" si="0"/>
        <v>1875.33</v>
      </c>
      <c r="F64" s="18"/>
      <c r="G64" s="7"/>
      <c r="H64" s="7"/>
      <c r="I64" s="7"/>
      <c r="J64" s="7"/>
      <c r="K64" s="6"/>
    </row>
    <row r="65" spans="1:11" ht="15.75" x14ac:dyDescent="0.3">
      <c r="A65" s="19"/>
      <c r="B65" s="4" t="s">
        <v>71</v>
      </c>
      <c r="C65" s="5">
        <v>33463</v>
      </c>
      <c r="D65" s="16"/>
      <c r="E65" s="6">
        <f t="shared" si="0"/>
        <v>1003.89</v>
      </c>
      <c r="F65" s="18"/>
      <c r="G65" s="7"/>
      <c r="H65" s="7"/>
      <c r="I65" s="7"/>
      <c r="J65" s="7"/>
      <c r="K65" s="6"/>
    </row>
    <row r="66" spans="1:11" ht="15.75" x14ac:dyDescent="0.3">
      <c r="A66" s="19"/>
      <c r="B66" s="4" t="s">
        <v>72</v>
      </c>
      <c r="C66" s="5">
        <v>9316</v>
      </c>
      <c r="D66" s="16"/>
      <c r="E66" s="6">
        <f t="shared" si="0"/>
        <v>279.48</v>
      </c>
      <c r="F66" s="18"/>
      <c r="G66" s="7"/>
      <c r="H66" s="7"/>
      <c r="I66" s="7"/>
      <c r="J66" s="7"/>
      <c r="K66" s="6"/>
    </row>
    <row r="67" spans="1:11" ht="15.75" x14ac:dyDescent="0.3">
      <c r="A67" s="19"/>
      <c r="B67" s="4" t="s">
        <v>73</v>
      </c>
      <c r="C67" s="5">
        <v>39652</v>
      </c>
      <c r="D67" s="16"/>
      <c r="E67" s="6">
        <f t="shared" si="0"/>
        <v>1189.56</v>
      </c>
      <c r="F67" s="18"/>
      <c r="G67" s="7">
        <v>1</v>
      </c>
      <c r="H67" s="7"/>
      <c r="I67" s="7">
        <v>1</v>
      </c>
      <c r="J67" s="7"/>
      <c r="K67" s="6"/>
    </row>
    <row r="68" spans="1:11" ht="15.75" x14ac:dyDescent="0.3">
      <c r="A68" s="19"/>
      <c r="B68" s="4" t="s">
        <v>74</v>
      </c>
      <c r="C68" s="5">
        <v>22309</v>
      </c>
      <c r="D68" s="16"/>
      <c r="E68" s="6">
        <f t="shared" ref="E68:E92" si="1">C68*3/100</f>
        <v>669.27</v>
      </c>
      <c r="F68" s="18"/>
      <c r="G68" s="7"/>
      <c r="H68" s="7"/>
      <c r="I68" s="7"/>
      <c r="J68" s="7"/>
      <c r="K68" s="6"/>
    </row>
    <row r="69" spans="1:11" ht="15.75" x14ac:dyDescent="0.3">
      <c r="A69" s="19"/>
      <c r="B69" s="4" t="s">
        <v>75</v>
      </c>
      <c r="C69" s="5">
        <v>26158</v>
      </c>
      <c r="D69" s="16"/>
      <c r="E69" s="6">
        <f t="shared" si="1"/>
        <v>784.74</v>
      </c>
      <c r="F69" s="18"/>
      <c r="G69" s="7"/>
      <c r="H69" s="7"/>
      <c r="I69" s="7"/>
      <c r="J69" s="7"/>
      <c r="K69" s="6"/>
    </row>
    <row r="70" spans="1:11" ht="15.75" x14ac:dyDescent="0.3">
      <c r="A70" s="19"/>
      <c r="B70" s="4" t="s">
        <v>76</v>
      </c>
      <c r="C70" s="5">
        <v>30548</v>
      </c>
      <c r="D70" s="16"/>
      <c r="E70" s="6">
        <f t="shared" si="1"/>
        <v>916.44</v>
      </c>
      <c r="F70" s="18"/>
      <c r="G70" s="7"/>
      <c r="H70" s="7"/>
      <c r="I70" s="7"/>
      <c r="J70" s="7"/>
      <c r="K70" s="6"/>
    </row>
    <row r="72" spans="1:11" ht="15.75" x14ac:dyDescent="0.3">
      <c r="A72" s="19" t="s">
        <v>77</v>
      </c>
      <c r="B72" s="4" t="s">
        <v>78</v>
      </c>
      <c r="C72" s="5">
        <v>17903</v>
      </c>
      <c r="D72" s="17">
        <f>C72+C73+C74+C75+C76+C77+C78</f>
        <v>160504</v>
      </c>
      <c r="E72" s="6">
        <f t="shared" si="1"/>
        <v>537.09</v>
      </c>
      <c r="F72" s="18">
        <f>E72+E73+E74+E75+E76+E77+E78</f>
        <v>4815.1200000000008</v>
      </c>
      <c r="G72" s="7"/>
      <c r="H72" s="7"/>
      <c r="I72" s="7">
        <v>1</v>
      </c>
      <c r="J72" s="7"/>
      <c r="K72" s="6"/>
    </row>
    <row r="73" spans="1:11" ht="15.75" x14ac:dyDescent="0.3">
      <c r="A73" s="19"/>
      <c r="B73" s="4" t="s">
        <v>79</v>
      </c>
      <c r="C73" s="5">
        <v>16462</v>
      </c>
      <c r="D73" s="16"/>
      <c r="E73" s="6">
        <f t="shared" si="1"/>
        <v>493.86</v>
      </c>
      <c r="F73" s="18"/>
      <c r="G73" s="7"/>
      <c r="H73" s="7"/>
      <c r="I73" s="7"/>
      <c r="J73" s="7"/>
      <c r="K73" s="6"/>
    </row>
    <row r="74" spans="1:11" ht="15.75" x14ac:dyDescent="0.3">
      <c r="A74" s="19"/>
      <c r="B74" s="4" t="s">
        <v>80</v>
      </c>
      <c r="C74" s="5">
        <v>10372</v>
      </c>
      <c r="D74" s="16"/>
      <c r="E74" s="6">
        <f t="shared" si="1"/>
        <v>311.16000000000003</v>
      </c>
      <c r="F74" s="18"/>
      <c r="G74" s="7"/>
      <c r="H74" s="7"/>
      <c r="I74" s="7"/>
      <c r="J74" s="7"/>
      <c r="K74" s="6"/>
    </row>
    <row r="75" spans="1:11" ht="15.75" x14ac:dyDescent="0.3">
      <c r="A75" s="19"/>
      <c r="B75" s="4" t="s">
        <v>81</v>
      </c>
      <c r="C75" s="5">
        <v>45070</v>
      </c>
      <c r="D75" s="16"/>
      <c r="E75" s="6">
        <f t="shared" si="1"/>
        <v>1352.1</v>
      </c>
      <c r="F75" s="18"/>
      <c r="G75" s="7"/>
      <c r="H75" s="7"/>
      <c r="I75" s="7"/>
      <c r="J75" s="7"/>
      <c r="K75" s="6"/>
    </row>
    <row r="76" spans="1:11" ht="15.75" x14ac:dyDescent="0.3">
      <c r="A76" s="19"/>
      <c r="B76" s="4" t="s">
        <v>82</v>
      </c>
      <c r="C76" s="5">
        <v>20992</v>
      </c>
      <c r="D76" s="16"/>
      <c r="E76" s="6">
        <f t="shared" si="1"/>
        <v>629.76</v>
      </c>
      <c r="F76" s="18"/>
      <c r="G76" s="7"/>
      <c r="H76" s="7"/>
      <c r="I76" s="7"/>
      <c r="J76" s="7"/>
      <c r="K76" s="6"/>
    </row>
    <row r="77" spans="1:11" ht="15.75" x14ac:dyDescent="0.3">
      <c r="A77" s="19"/>
      <c r="B77" s="4" t="s">
        <v>83</v>
      </c>
      <c r="C77" s="5">
        <v>25214</v>
      </c>
      <c r="D77" s="16"/>
      <c r="E77" s="6">
        <f t="shared" si="1"/>
        <v>756.42</v>
      </c>
      <c r="F77" s="18"/>
      <c r="G77" s="7"/>
      <c r="H77" s="7"/>
      <c r="I77" s="7"/>
      <c r="J77" s="7"/>
      <c r="K77" s="6"/>
    </row>
    <row r="78" spans="1:11" ht="15.75" x14ac:dyDescent="0.3">
      <c r="A78" s="19"/>
      <c r="B78" s="4" t="s">
        <v>84</v>
      </c>
      <c r="C78" s="5">
        <v>24491</v>
      </c>
      <c r="D78" s="16"/>
      <c r="E78" s="6">
        <f t="shared" si="1"/>
        <v>734.73</v>
      </c>
      <c r="F78" s="18"/>
      <c r="G78" s="7"/>
      <c r="H78" s="7"/>
      <c r="I78" s="7"/>
      <c r="J78" s="7"/>
      <c r="K78" s="6"/>
    </row>
    <row r="80" spans="1:11" ht="15.75" x14ac:dyDescent="0.3">
      <c r="A80" s="19" t="s">
        <v>85</v>
      </c>
      <c r="B80" s="4" t="s">
        <v>86</v>
      </c>
      <c r="C80" s="5">
        <v>125103</v>
      </c>
      <c r="D80" s="17">
        <f>C80+C81+C82+C83+C84+C85+C86</f>
        <v>423986</v>
      </c>
      <c r="E80" s="6">
        <f t="shared" si="1"/>
        <v>3753.09</v>
      </c>
      <c r="F80" s="18">
        <f>E80+E81+E82+E83+E84+E85+E86</f>
        <v>12719.579999999998</v>
      </c>
      <c r="G80" s="7">
        <v>1</v>
      </c>
      <c r="H80" s="7"/>
      <c r="I80" s="7">
        <v>1</v>
      </c>
      <c r="J80" s="7"/>
      <c r="K80" s="6"/>
    </row>
    <row r="81" spans="1:11" ht="15.75" x14ac:dyDescent="0.3">
      <c r="A81" s="19"/>
      <c r="B81" s="4" t="s">
        <v>87</v>
      </c>
      <c r="C81" s="5">
        <v>53590</v>
      </c>
      <c r="D81" s="16"/>
      <c r="E81" s="6">
        <f t="shared" si="1"/>
        <v>1607.7</v>
      </c>
      <c r="F81" s="18"/>
      <c r="G81" s="7"/>
      <c r="H81" s="7"/>
      <c r="I81" s="7"/>
      <c r="J81" s="7"/>
      <c r="K81" s="6"/>
    </row>
    <row r="82" spans="1:11" ht="15.75" x14ac:dyDescent="0.3">
      <c r="A82" s="19"/>
      <c r="B82" s="4" t="s">
        <v>88</v>
      </c>
      <c r="C82" s="5">
        <v>81876</v>
      </c>
      <c r="D82" s="16"/>
      <c r="E82" s="6">
        <f t="shared" si="1"/>
        <v>2456.2800000000002</v>
      </c>
      <c r="F82" s="18"/>
      <c r="G82" s="7"/>
      <c r="H82" s="7"/>
      <c r="I82" s="7"/>
      <c r="J82" s="7"/>
      <c r="K82" s="6"/>
    </row>
    <row r="83" spans="1:11" ht="15.75" x14ac:dyDescent="0.3">
      <c r="A83" s="19"/>
      <c r="B83" s="4" t="s">
        <v>89</v>
      </c>
      <c r="C83" s="5">
        <v>19141</v>
      </c>
      <c r="D83" s="16"/>
      <c r="E83" s="6">
        <f t="shared" si="1"/>
        <v>574.23</v>
      </c>
      <c r="F83" s="18"/>
      <c r="G83" s="7"/>
      <c r="H83" s="7"/>
      <c r="I83" s="7"/>
      <c r="J83" s="7"/>
      <c r="K83" s="6"/>
    </row>
    <row r="84" spans="1:11" ht="15.75" x14ac:dyDescent="0.3">
      <c r="A84" s="19"/>
      <c r="B84" s="4" t="s">
        <v>90</v>
      </c>
      <c r="C84" s="5">
        <v>21127</v>
      </c>
      <c r="D84" s="16"/>
      <c r="E84" s="6">
        <f t="shared" si="1"/>
        <v>633.80999999999995</v>
      </c>
      <c r="F84" s="18"/>
      <c r="G84" s="7"/>
      <c r="H84" s="7"/>
      <c r="I84" s="7"/>
      <c r="J84" s="7"/>
      <c r="K84" s="6"/>
    </row>
    <row r="85" spans="1:11" ht="15.75" x14ac:dyDescent="0.3">
      <c r="A85" s="19"/>
      <c r="B85" s="4" t="s">
        <v>91</v>
      </c>
      <c r="C85" s="5">
        <v>104300</v>
      </c>
      <c r="D85" s="16"/>
      <c r="E85" s="6">
        <f t="shared" si="1"/>
        <v>3129</v>
      </c>
      <c r="F85" s="18"/>
      <c r="G85" s="7"/>
      <c r="H85" s="7"/>
      <c r="I85" s="7"/>
      <c r="J85" s="7"/>
      <c r="K85" s="6"/>
    </row>
    <row r="86" spans="1:11" ht="15.75" x14ac:dyDescent="0.3">
      <c r="A86" s="19"/>
      <c r="B86" s="4" t="s">
        <v>92</v>
      </c>
      <c r="C86" s="5">
        <v>18849</v>
      </c>
      <c r="D86" s="16"/>
      <c r="E86" s="6">
        <f t="shared" si="1"/>
        <v>565.47</v>
      </c>
      <c r="F86" s="18"/>
      <c r="G86" s="7">
        <v>1</v>
      </c>
      <c r="H86" s="7"/>
      <c r="I86" s="7"/>
      <c r="J86" s="7"/>
      <c r="K86" s="6"/>
    </row>
    <row r="88" spans="1:11" ht="15.75" x14ac:dyDescent="0.3">
      <c r="A88" s="16" t="s">
        <v>93</v>
      </c>
      <c r="B88" s="4" t="s">
        <v>94</v>
      </c>
      <c r="C88" s="5">
        <v>48143</v>
      </c>
      <c r="D88" s="17">
        <f>C88+C89+C90+C91+C92</f>
        <v>263382</v>
      </c>
      <c r="E88" s="6">
        <f t="shared" si="1"/>
        <v>1444.29</v>
      </c>
      <c r="F88" s="18">
        <f>E88+E89+E90+E91+E92</f>
        <v>7901.4599999999991</v>
      </c>
      <c r="G88" s="7"/>
      <c r="H88" s="7"/>
      <c r="I88" s="7">
        <v>1</v>
      </c>
      <c r="J88" s="7">
        <v>1</v>
      </c>
      <c r="K88" s="6"/>
    </row>
    <row r="89" spans="1:11" ht="15.75" x14ac:dyDescent="0.3">
      <c r="A89" s="16"/>
      <c r="B89" s="4" t="s">
        <v>95</v>
      </c>
      <c r="C89" s="5">
        <v>77549</v>
      </c>
      <c r="D89" s="16"/>
      <c r="E89" s="6">
        <f t="shared" si="1"/>
        <v>2326.4699999999998</v>
      </c>
      <c r="F89" s="18"/>
      <c r="G89" s="7"/>
      <c r="H89" s="7"/>
      <c r="I89" s="7"/>
      <c r="J89" s="7"/>
      <c r="K89" s="6"/>
    </row>
    <row r="90" spans="1:11" ht="15.75" x14ac:dyDescent="0.3">
      <c r="A90" s="16"/>
      <c r="B90" s="4" t="s">
        <v>96</v>
      </c>
      <c r="C90" s="5">
        <v>43771</v>
      </c>
      <c r="D90" s="16"/>
      <c r="E90" s="6">
        <f t="shared" si="1"/>
        <v>1313.13</v>
      </c>
      <c r="F90" s="18"/>
      <c r="G90" s="7"/>
      <c r="H90" s="7"/>
      <c r="I90" s="7"/>
      <c r="J90" s="7"/>
      <c r="K90" s="6"/>
    </row>
    <row r="91" spans="1:11" ht="15.75" x14ac:dyDescent="0.3">
      <c r="A91" s="16"/>
      <c r="B91" s="4" t="s">
        <v>97</v>
      </c>
      <c r="C91" s="5">
        <v>41316</v>
      </c>
      <c r="D91" s="16"/>
      <c r="E91" s="6">
        <f t="shared" si="1"/>
        <v>1239.48</v>
      </c>
      <c r="F91" s="18"/>
      <c r="G91" s="7"/>
      <c r="H91" s="7"/>
      <c r="I91" s="7"/>
      <c r="J91" s="7"/>
      <c r="K91" s="6"/>
    </row>
    <row r="92" spans="1:11" ht="15.75" x14ac:dyDescent="0.3">
      <c r="A92" s="16"/>
      <c r="B92" s="4" t="s">
        <v>98</v>
      </c>
      <c r="C92" s="5">
        <v>52603</v>
      </c>
      <c r="D92" s="16"/>
      <c r="E92" s="6">
        <f t="shared" si="1"/>
        <v>1578.09</v>
      </c>
      <c r="F92" s="18"/>
      <c r="G92" s="7">
        <v>1</v>
      </c>
      <c r="H92" s="7"/>
      <c r="I92" s="7">
        <v>1</v>
      </c>
      <c r="J92" s="7"/>
      <c r="K92" s="6"/>
    </row>
    <row r="93" spans="1:11" s="8" customFormat="1" ht="23.25" x14ac:dyDescent="0.35">
      <c r="B93" s="9" t="s">
        <v>99</v>
      </c>
      <c r="C93" s="10">
        <f>SUM(C3:C92)</f>
        <v>3713804</v>
      </c>
      <c r="D93" s="11">
        <f>SUM(D3:D92)</f>
        <v>3713804</v>
      </c>
      <c r="E93" s="11">
        <f t="shared" ref="E93" si="2">SUM(E3:E92)</f>
        <v>111414.11999999998</v>
      </c>
      <c r="F93" s="11">
        <f>SUM(F3:F92)</f>
        <v>111414.12</v>
      </c>
      <c r="G93" s="12">
        <f>SUM(G3:G92)</f>
        <v>11</v>
      </c>
      <c r="H93" s="12">
        <f t="shared" ref="H93:J93" si="3">SUM(H3:H92)</f>
        <v>0</v>
      </c>
      <c r="I93" s="12">
        <f t="shared" si="3"/>
        <v>19</v>
      </c>
      <c r="J93" s="12">
        <f t="shared" si="3"/>
        <v>17</v>
      </c>
      <c r="K93" s="15"/>
    </row>
  </sheetData>
  <mergeCells count="35">
    <mergeCell ref="A14:A19"/>
    <mergeCell ref="D14:D19"/>
    <mergeCell ref="F14:F19"/>
    <mergeCell ref="C2:D2"/>
    <mergeCell ref="E2:F2"/>
    <mergeCell ref="A3:A12"/>
    <mergeCell ref="D3:D12"/>
    <mergeCell ref="F3:F12"/>
    <mergeCell ref="A21:A24"/>
    <mergeCell ref="D21:D24"/>
    <mergeCell ref="F21:F24"/>
    <mergeCell ref="A26:A37"/>
    <mergeCell ref="D26:D37"/>
    <mergeCell ref="F26:F37"/>
    <mergeCell ref="A39:A47"/>
    <mergeCell ref="D39:D47"/>
    <mergeCell ref="F39:F47"/>
    <mergeCell ref="A49:A53"/>
    <mergeCell ref="D49:D53"/>
    <mergeCell ref="F49:F53"/>
    <mergeCell ref="A55:A59"/>
    <mergeCell ref="D55:D59"/>
    <mergeCell ref="F55:F59"/>
    <mergeCell ref="A61:A70"/>
    <mergeCell ref="D61:D70"/>
    <mergeCell ref="F61:F70"/>
    <mergeCell ref="A88:A92"/>
    <mergeCell ref="D88:D92"/>
    <mergeCell ref="F88:F92"/>
    <mergeCell ref="A72:A78"/>
    <mergeCell ref="D72:D78"/>
    <mergeCell ref="F72:F78"/>
    <mergeCell ref="A80:A86"/>
    <mergeCell ref="D80:D86"/>
    <mergeCell ref="F80:F86"/>
  </mergeCells>
  <pageMargins left="0.7" right="0.7" top="0.75" bottom="0.75" header="0.3" footer="0.3"/>
  <pageSetup paperSize="9" scale="74" fitToHeight="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2018-03-15T06:19:49Z</dcterms:modified>
</cp:coreProperties>
</file>