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00" windowWidth="18060" windowHeight="6870"/>
  </bookViews>
  <sheets>
    <sheet name="შესრულება" sheetId="2" r:id="rId1"/>
  </sheets>
  <definedNames>
    <definedName name="_xlnm._FilterDatabase" localSheetId="0" hidden="1">შესრულება!$A$2:$L$497</definedName>
    <definedName name="_xlnm.Print_Area" localSheetId="0">შესრულება!$C$2:$K$497</definedName>
  </definedNames>
  <calcPr calcId="145621"/>
</workbook>
</file>

<file path=xl/calcChain.xml><?xml version="1.0" encoding="utf-8"?>
<calcChain xmlns="http://schemas.openxmlformats.org/spreadsheetml/2006/main">
  <c r="B497" i="2" l="1"/>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I485" i="2" l="1"/>
  <c r="H485" i="2"/>
  <c r="I481" i="2"/>
  <c r="H481" i="2"/>
  <c r="I477" i="2"/>
  <c r="H477" i="2"/>
  <c r="I473" i="2"/>
  <c r="H473" i="2"/>
  <c r="I468" i="2"/>
  <c r="H468" i="2"/>
  <c r="I463" i="2"/>
  <c r="H463" i="2"/>
  <c r="I459" i="2"/>
  <c r="H459" i="2"/>
  <c r="I455" i="2"/>
  <c r="K455" i="2" s="1"/>
  <c r="H455" i="2"/>
  <c r="J455" i="2" s="1"/>
  <c r="I451" i="2"/>
  <c r="H451" i="2"/>
  <c r="I448" i="2"/>
  <c r="H448" i="2"/>
  <c r="I444" i="2"/>
  <c r="H444" i="2"/>
  <c r="I439" i="2"/>
  <c r="H439" i="2"/>
  <c r="I430" i="2"/>
  <c r="K430" i="2" s="1"/>
  <c r="H430" i="2"/>
  <c r="J430" i="2" s="1"/>
  <c r="I427" i="2"/>
  <c r="K427" i="2" s="1"/>
  <c r="H427" i="2"/>
  <c r="J427" i="2" s="1"/>
  <c r="I418" i="2"/>
  <c r="H418" i="2"/>
  <c r="I414" i="2"/>
  <c r="H414" i="2"/>
  <c r="I406" i="2"/>
  <c r="H406" i="2"/>
  <c r="I402" i="2"/>
  <c r="K402" i="2" s="1"/>
  <c r="H402" i="2"/>
  <c r="J402" i="2" s="1"/>
  <c r="I398" i="2"/>
  <c r="H398" i="2"/>
  <c r="I395" i="2"/>
  <c r="H395" i="2"/>
  <c r="I391" i="2"/>
  <c r="H391" i="2"/>
  <c r="I388" i="2"/>
  <c r="H388" i="2"/>
  <c r="I379" i="2"/>
  <c r="H379" i="2"/>
  <c r="I376" i="2"/>
  <c r="K376" i="2" s="1"/>
  <c r="H376" i="2"/>
  <c r="J376" i="2" s="1"/>
  <c r="I371" i="2"/>
  <c r="K371" i="2" s="1"/>
  <c r="H371" i="2"/>
  <c r="J371" i="2" s="1"/>
  <c r="I366" i="2"/>
  <c r="H366" i="2"/>
  <c r="I363" i="2"/>
  <c r="H363" i="2"/>
  <c r="I359" i="2"/>
  <c r="H359" i="2"/>
  <c r="I355" i="2"/>
  <c r="K355" i="2" s="1"/>
  <c r="H355" i="2"/>
  <c r="J355" i="2" s="1"/>
  <c r="I351" i="2"/>
  <c r="K351" i="2" s="1"/>
  <c r="H351" i="2"/>
  <c r="J351" i="2" s="1"/>
  <c r="I347" i="2"/>
  <c r="H347" i="2"/>
  <c r="I335" i="2"/>
  <c r="K335" i="2" s="1"/>
  <c r="H335" i="2"/>
  <c r="J335" i="2" s="1"/>
  <c r="I332" i="2"/>
  <c r="K332" i="2" s="1"/>
  <c r="H332" i="2"/>
  <c r="J332" i="2" s="1"/>
  <c r="I329" i="2"/>
  <c r="K329" i="2" s="1"/>
  <c r="H329" i="2"/>
  <c r="J329" i="2" s="1"/>
  <c r="I317" i="2"/>
  <c r="H317" i="2"/>
  <c r="I306" i="2"/>
  <c r="K306" i="2" s="1"/>
  <c r="H306" i="2"/>
  <c r="J306" i="2" s="1"/>
  <c r="I303" i="2"/>
  <c r="K303" i="2" s="1"/>
  <c r="H303" i="2"/>
  <c r="J303" i="2" s="1"/>
  <c r="I300" i="2"/>
  <c r="K300" i="2" s="1"/>
  <c r="H300" i="2"/>
  <c r="J300" i="2" s="1"/>
  <c r="I289" i="2"/>
  <c r="H289" i="2"/>
  <c r="I286" i="2"/>
  <c r="K286" i="2" s="1"/>
  <c r="H286" i="2"/>
  <c r="J286" i="2" s="1"/>
  <c r="I283" i="2"/>
  <c r="H283" i="2"/>
  <c r="I280" i="2"/>
  <c r="H280" i="2"/>
  <c r="I277" i="2"/>
  <c r="H277" i="2"/>
  <c r="I274" i="2"/>
  <c r="H274" i="2"/>
  <c r="I270" i="2"/>
  <c r="H270" i="2"/>
  <c r="I267" i="2"/>
  <c r="H267" i="2"/>
  <c r="I255" i="2"/>
  <c r="H255" i="2"/>
  <c r="I248" i="2"/>
  <c r="H248" i="2"/>
  <c r="I236" i="2"/>
  <c r="H236" i="2"/>
  <c r="I233" i="2"/>
  <c r="K233" i="2" s="1"/>
  <c r="H233" i="2"/>
  <c r="J233" i="2" s="1"/>
  <c r="I230" i="2"/>
  <c r="K230" i="2" s="1"/>
  <c r="H230" i="2"/>
  <c r="J230" i="2" s="1"/>
  <c r="I227" i="2"/>
  <c r="K227" i="2" s="1"/>
  <c r="H227" i="2"/>
  <c r="J227" i="2" s="1"/>
  <c r="I224" i="2"/>
  <c r="H224" i="2"/>
  <c r="I221" i="2"/>
  <c r="K221" i="2" s="1"/>
  <c r="H221" i="2"/>
  <c r="J221" i="2" s="1"/>
  <c r="I218" i="2"/>
  <c r="K218" i="2" s="1"/>
  <c r="H218" i="2"/>
  <c r="J218" i="2" s="1"/>
  <c r="I215" i="2"/>
  <c r="K215" i="2" s="1"/>
  <c r="H215" i="2"/>
  <c r="J215" i="2" s="1"/>
  <c r="I212" i="2"/>
  <c r="K212" i="2" s="1"/>
  <c r="H212" i="2"/>
  <c r="J212" i="2" s="1"/>
  <c r="I209" i="2"/>
  <c r="K209" i="2" s="1"/>
  <c r="H209" i="2"/>
  <c r="J209" i="2" s="1"/>
  <c r="I206" i="2"/>
  <c r="K206" i="2" s="1"/>
  <c r="H206" i="2"/>
  <c r="J206" i="2" s="1"/>
  <c r="I203" i="2"/>
  <c r="K203" i="2" s="1"/>
  <c r="H203" i="2"/>
  <c r="J203" i="2" s="1"/>
  <c r="I200" i="2"/>
  <c r="K200" i="2" s="1"/>
  <c r="H200" i="2"/>
  <c r="J200" i="2" s="1"/>
  <c r="I197" i="2"/>
  <c r="K197" i="2" s="1"/>
  <c r="H197" i="2"/>
  <c r="J197" i="2" s="1"/>
  <c r="I194" i="2"/>
  <c r="K194" i="2" s="1"/>
  <c r="H194" i="2"/>
  <c r="J194" i="2" s="1"/>
  <c r="I191" i="2"/>
  <c r="K191" i="2" s="1"/>
  <c r="H191" i="2"/>
  <c r="J191" i="2" s="1"/>
  <c r="I188" i="2"/>
  <c r="K188" i="2" s="1"/>
  <c r="H188" i="2"/>
  <c r="J188" i="2" s="1"/>
  <c r="I185" i="2"/>
  <c r="K185" i="2" s="1"/>
  <c r="H185" i="2"/>
  <c r="J185" i="2" s="1"/>
  <c r="I182" i="2"/>
  <c r="K182" i="2" s="1"/>
  <c r="H182" i="2"/>
  <c r="J182" i="2" s="1"/>
  <c r="I177" i="2"/>
  <c r="H177" i="2"/>
  <c r="I169" i="2"/>
  <c r="H169" i="2"/>
  <c r="I162" i="2"/>
  <c r="H162" i="2"/>
  <c r="I154" i="2"/>
  <c r="H154" i="2"/>
  <c r="I144" i="2"/>
  <c r="H144" i="2"/>
  <c r="I134" i="2"/>
  <c r="H134" i="2"/>
  <c r="I129" i="2"/>
  <c r="K129" i="2" s="1"/>
  <c r="H129" i="2"/>
  <c r="J129" i="2" s="1"/>
  <c r="I124" i="2"/>
  <c r="K124" i="2" s="1"/>
  <c r="H124" i="2"/>
  <c r="J124" i="2" s="1"/>
  <c r="I119" i="2"/>
  <c r="K119" i="2" s="1"/>
  <c r="H119" i="2"/>
  <c r="J119" i="2" s="1"/>
  <c r="I114" i="2"/>
  <c r="K114" i="2" s="1"/>
  <c r="H114" i="2"/>
  <c r="J114" i="2" s="1"/>
  <c r="I109" i="2"/>
  <c r="K109" i="2" s="1"/>
  <c r="H109" i="2"/>
  <c r="J109" i="2" s="1"/>
  <c r="I104" i="2"/>
  <c r="K104" i="2" s="1"/>
  <c r="H104" i="2"/>
  <c r="J104" i="2" s="1"/>
  <c r="I99" i="2"/>
  <c r="K99" i="2" s="1"/>
  <c r="H99" i="2"/>
  <c r="J99" i="2" s="1"/>
  <c r="I95" i="2"/>
  <c r="K95" i="2" s="1"/>
  <c r="H95" i="2"/>
  <c r="J95" i="2" s="1"/>
  <c r="I90" i="2"/>
  <c r="K90" i="2" s="1"/>
  <c r="H90" i="2"/>
  <c r="J90" i="2" s="1"/>
  <c r="I85" i="2"/>
  <c r="K85" i="2" s="1"/>
  <c r="H85" i="2"/>
  <c r="J85" i="2" s="1"/>
  <c r="I77" i="2"/>
  <c r="K77" i="2" s="1"/>
  <c r="H77" i="2"/>
  <c r="J77" i="2" s="1"/>
  <c r="I69" i="2"/>
  <c r="H69" i="2"/>
  <c r="I58" i="2"/>
  <c r="H58" i="2"/>
  <c r="I54" i="2"/>
  <c r="K54" i="2" s="1"/>
  <c r="H54" i="2"/>
  <c r="J54" i="2" s="1"/>
  <c r="I51" i="2"/>
  <c r="K51" i="2" s="1"/>
  <c r="H51" i="2"/>
  <c r="J51" i="2" s="1"/>
  <c r="I44" i="2"/>
  <c r="K44" i="2" s="1"/>
  <c r="H44" i="2"/>
  <c r="J44" i="2" s="1"/>
  <c r="I37" i="2"/>
  <c r="H37" i="2"/>
  <c r="I26" i="2"/>
  <c r="H26" i="2"/>
  <c r="I15" i="2"/>
  <c r="H15" i="2"/>
  <c r="I3" i="2"/>
  <c r="H3" i="2"/>
  <c r="L303" i="2" l="1"/>
  <c r="L329" i="2"/>
  <c r="L359" i="2"/>
  <c r="L439" i="2"/>
  <c r="L224" i="2"/>
  <c r="L236" i="2"/>
  <c r="L455" i="2"/>
  <c r="L15" i="2"/>
  <c r="L188" i="2"/>
  <c r="L332" i="2"/>
  <c r="L448" i="2"/>
  <c r="L280" i="2"/>
  <c r="L144" i="2"/>
  <c r="L248" i="2"/>
  <c r="L286" i="2"/>
  <c r="L376" i="2"/>
  <c r="L388" i="2"/>
  <c r="L37" i="2"/>
  <c r="L58" i="2"/>
  <c r="L90" i="2"/>
  <c r="L109" i="2"/>
  <c r="L119" i="2"/>
  <c r="L203" i="2"/>
  <c r="L227" i="2"/>
  <c r="L274" i="2"/>
  <c r="L162" i="2"/>
  <c r="L363" i="2"/>
  <c r="L197" i="2"/>
  <c r="L26" i="2"/>
  <c r="L51" i="2"/>
  <c r="L402" i="2"/>
  <c r="L468" i="2"/>
  <c r="L129" i="2"/>
  <c r="L185" i="2"/>
  <c r="L169" i="2"/>
  <c r="L418" i="2"/>
  <c r="L300" i="2"/>
  <c r="L351" i="2"/>
  <c r="L69" i="2"/>
  <c r="L95" i="2"/>
  <c r="L104" i="2"/>
  <c r="L391" i="2"/>
  <c r="L427" i="2"/>
  <c r="L485" i="2"/>
  <c r="L366" i="2"/>
  <c r="L406" i="2"/>
  <c r="L124" i="2"/>
  <c r="L194" i="2"/>
  <c r="L215" i="2"/>
  <c r="L306" i="2"/>
  <c r="L335" i="2"/>
  <c r="L444" i="2"/>
  <c r="L77" i="2"/>
  <c r="L99" i="2"/>
  <c r="L206" i="2"/>
  <c r="L255" i="2"/>
  <c r="L395" i="2"/>
  <c r="L414" i="2"/>
  <c r="L463" i="2"/>
  <c r="L177" i="2"/>
  <c r="L191" i="2"/>
  <c r="L209" i="2"/>
  <c r="L221" i="2"/>
  <c r="L233" i="2"/>
  <c r="L267" i="2"/>
  <c r="L277" i="2"/>
  <c r="L347" i="2"/>
  <c r="L3" i="2"/>
  <c r="L114" i="2"/>
  <c r="L200" i="2"/>
  <c r="L270" i="2"/>
  <c r="L355" i="2"/>
  <c r="L430" i="2"/>
  <c r="L477" i="2"/>
  <c r="L44" i="2"/>
  <c r="L54" i="2"/>
  <c r="L134" i="2"/>
  <c r="L154" i="2"/>
  <c r="L212" i="2"/>
  <c r="L218" i="2"/>
  <c r="L283" i="2"/>
  <c r="L289" i="2"/>
  <c r="L371" i="2"/>
  <c r="L379" i="2"/>
  <c r="L451" i="2"/>
  <c r="L459" i="2"/>
  <c r="L481" i="2"/>
  <c r="L85" i="2"/>
  <c r="L182" i="2"/>
  <c r="L230" i="2"/>
  <c r="L317" i="2"/>
  <c r="L398" i="2"/>
  <c r="L473" i="2"/>
</calcChain>
</file>

<file path=xl/sharedStrings.xml><?xml version="1.0" encoding="utf-8"?>
<sst xmlns="http://schemas.openxmlformats.org/spreadsheetml/2006/main" count="1049" uniqueCount="208">
  <si>
    <t/>
  </si>
  <si>
    <t>2016 წლის დაზუსტებული გეგმა</t>
  </si>
  <si>
    <t>ორგანიზაციული კოდი</t>
  </si>
  <si>
    <t>დასახელება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</si>
  <si>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</si>
  <si>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</si>
  <si>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</si>
  <si>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</si>
  <si>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</si>
  <si>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</si>
  <si>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</si>
  <si>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</si>
  <si>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ვალდებულებების კლება</t>
  </si>
  <si>
    <t>საშინაო</t>
  </si>
  <si>
    <t>სხვა კრედიტორული დავალიანებები</t>
  </si>
  <si>
    <t>35 00</t>
  </si>
  <si>
    <t>საქართველოს შრომის, ჯანმრთელობისა და სოციალური დაცვის სამინისტრო</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</si>
  <si>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</si>
  <si>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</si>
  <si>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</si>
  <si>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</si>
  <si>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</si>
  <si>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</si>
  <si>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</si>
  <si>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</si>
  <si>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</si>
  <si>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</si>
  <si>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</si>
  <si>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</si>
  <si>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</si>
  <si>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</si>
  <si>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</si>
  <si>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</si>
  <si>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</si>
  <si>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</si>
  <si>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</si>
  <si>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სამხარეო ცენტრი</t>
  </si>
  <si>
    <t>35 01 04 03</t>
  </si>
  <si>
    <t>სსიპ - სოციალური მომსახურების სააგენტოს კახეთის სამხარეო ცენტრი</t>
  </si>
  <si>
    <t>35 01 04 04</t>
  </si>
  <si>
    <t>სსიპ - სოციალური მომსახურების სააგენტოს ქვემო ქართლის სამხარეო ცენტრი</t>
  </si>
  <si>
    <t>35 01 04 05</t>
  </si>
  <si>
    <t>სსიპ - სოციალური მომსახურების სააგენტოს შიდა ქართლის სამხარეო ცენტრი</t>
  </si>
  <si>
    <t>35 01 04 06</t>
  </si>
  <si>
    <t>სსიპ - სოციალური მომსახურების სააგენტოს სამეგრელო-ზემო სვანეთის სამხარეო ცენტრი</t>
  </si>
  <si>
    <t>35 01 04 07</t>
  </si>
  <si>
    <t>სსიპ - სოციალური მომსახურების სააგენტოს სამცხე-ჯავახეთის სამხარეო ცენტრი</t>
  </si>
  <si>
    <t>35 01 04 08</t>
  </si>
  <si>
    <t>სსიპ - სოციალური მომსახურების სააგენტოს მცხეთა-მთიანეთის სამხარეო ცენტრი</t>
  </si>
  <si>
    <t>35 01 04 09</t>
  </si>
  <si>
    <t>სსიპ - სოციალური მომსახურების სააგენტოს გურიის სამხარეო ცენტრი</t>
  </si>
  <si>
    <t>35 01 04 10</t>
  </si>
  <si>
    <t>სსიპ - სოციალური მომსახურების სააგენტოს რაჭა-ლეჩხუმისა და ქვემო სვანეთის სამხარეო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</si>
  <si>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</si>
  <si>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</si>
  <si>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</si>
  <si>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</si>
  <si>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</si>
  <si>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სასწრაფო სამედიცინო დახმარების მართვის პროგრამა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</si>
  <si>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</si>
  <si>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</si>
  <si>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</si>
  <si>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</si>
  <si>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</si>
  <si>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</si>
  <si>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</si>
  <si>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</si>
  <si>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</si>
  <si>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დახმარების ქვეპროგრამა</t>
  </si>
  <si>
    <t>35 02 03 02</t>
  </si>
  <si>
    <t>ბავშვთა ადრეული განვითარების ქვეპროგრამა</t>
  </si>
  <si>
    <t>35 02 03 03</t>
  </si>
  <si>
    <t>ბავშვთა რეაბილიტაციის/აბილიტაციის ქვეპროგრამა</t>
  </si>
  <si>
    <t>35 02 03 04</t>
  </si>
  <si>
    <t>ომის მონაწილეთა რეაბილიტაციის ხელშეწყობის ქვეპროგრამა</t>
  </si>
  <si>
    <t>35 02 03 05</t>
  </si>
  <si>
    <t>დღის ცენტრების ქვეპროგრამა</t>
  </si>
  <si>
    <t>35 02 03 06</t>
  </si>
  <si>
    <t>დამხმარე საშუალებებით უზრუნველყოფის ქვეპროგრამა</t>
  </si>
  <si>
    <t>35 02 03 07</t>
  </si>
  <si>
    <t>ყრუთა კომუნიკაციის ხელშეწყობის ქვეპროგრამა</t>
  </si>
  <si>
    <t>35 02 03 08</t>
  </si>
  <si>
    <t>დედათა და ბავშვთა თავშესაფრით უზრუნველყოფის ქვეპროგრამა</t>
  </si>
  <si>
    <t>35 02 03 09</t>
  </si>
  <si>
    <t>მინდობით აღზრდის ქვეპროგრამა</t>
  </si>
  <si>
    <t>35 02 03 10</t>
  </si>
  <si>
    <t>მცირე საოჯახო ტიპის სახლების ქვეპროგრამა</t>
  </si>
  <si>
    <t>35 02 03 11</t>
  </si>
  <si>
    <t>მიუსაფარ ბავშვთა თავშესაფრით უზრუნველყოფის ქვეპროგრამა</t>
  </si>
  <si>
    <t>35 02 03 12</t>
  </si>
  <si>
    <t>სათემო ორგანიზაციების ქვეპროგრამა</t>
  </si>
  <si>
    <t>35 02 03 13</t>
  </si>
  <si>
    <t>მძიმე და ღრმა გონებრივი განვითარების შეფერხების მქონე ბავშვთა ბინაზე მოვლის ქვეპროგრამა</t>
  </si>
  <si>
    <t>35 02 03 14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</si>
  <si>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t>
  </si>
  <si>
    <t>35 02 04</t>
  </si>
  <si>
    <t>სოციალური შეღავათები მაღალმთიან დასახლებაში</t>
  </si>
  <si>
    <t>35 02 04 01</t>
  </si>
  <si>
    <t>სოციალური შეღავათები მაღალმთიან დასახლებაში - სახელმწიფო პენსიის მიღებ პირთა დანამატი</t>
  </si>
  <si>
    <t>35 02 04 02</t>
  </si>
  <si>
    <t>სოციალური შეღავათები მაღალმთიან დასახლებაში - სოციალური პაკეტის მიღებ პირთა დანამატი</t>
  </si>
  <si>
    <t>35 02 04 03</t>
  </si>
  <si>
    <t>სოციალური შეღავათები მაღალმთიან დასახლებაში - სხვა დანარჩენი კატეგორიებისთვის</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</si>
  <si>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</si>
  <si>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</si>
  <si>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</si>
  <si>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</si>
  <si>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</si>
  <si>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</si>
  <si>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</si>
  <si>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</si>
  <si>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</si>
  <si>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</si>
  <si>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</si>
  <si>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</si>
  <si>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</si>
  <si>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</si>
  <si>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</si>
  <si>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</si>
  <si>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</si>
  <si>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</si>
  <si>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35 03 02 06 01</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</si>
  <si>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</si>
  <si>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</si>
  <si>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</si>
  <si>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</si>
  <si>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</si>
  <si>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</si>
  <si>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</si>
  <si>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</si>
  <si>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</si>
  <si>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</si>
  <si>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</si>
  <si>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</si>
  <si>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</si>
  <si>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</si>
  <si>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</si>
  <si>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</si>
  <si>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</si>
  <si>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</si>
  <si>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</si>
  <si>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</si>
  <si>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</si>
  <si>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</si>
  <si>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</si>
  <si>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</si>
  <si>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</si>
  <si>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</si>
  <si>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</si>
  <si>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</si>
  <si>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</si>
  <si>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</si>
  <si>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</si>
  <si>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</si>
  <si>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</si>
  <si>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</si>
  <si>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</si>
  <si>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</si>
  <si>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</si>
  <si>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</si>
  <si>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</si>
  <si>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35 03 03 04 01</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</si>
  <si>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</si>
  <si>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</si>
  <si>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</si>
  <si>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</si>
  <si>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</si>
  <si>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</si>
  <si>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</si>
  <si>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</si>
  <si>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</si>
  <si>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</si>
  <si>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</si>
  <si>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</si>
  <si>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</si>
  <si>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</si>
  <si>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</si>
  <si>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</si>
  <si>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35 03 04</t>
  </si>
  <si>
    <t>დიპლომისშემდგომი სამედიცინო განათლება</t>
  </si>
  <si>
    <t>35 03 04 01</t>
  </si>
  <si>
    <t>დიპლომისშემდგომი სამედიცინო განათლების რეფორმის მხარდაჭერა</t>
  </si>
  <si>
    <t>35 03 07</t>
  </si>
  <si>
    <t>ტუბერკულოზთან ბრძოლის რეგიონალური პროგრამა (II ფაზა) (KfW)</t>
  </si>
  <si>
    <t>35 04</t>
  </si>
  <si>
    <t xml:space="preserve">სამედიცინო დაწესებულებათა რეაბილიტაცია და აღჭურვა </t>
  </si>
  <si>
    <t>35 05</t>
  </si>
  <si>
    <t>შრომისა და დასაქმების სისტემის რეფორმების პროგრამა</t>
  </si>
  <si>
    <t>35 05 01</t>
  </si>
  <si>
    <t>შრომის ბაზრის ანალიზის, ინფორმაციული სისტემის დანერგვა/განვითარება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</si>
  <si>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</si>
  <si>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</si>
  <si>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</si>
  <si>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</si>
  <si>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</si>
  <si>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</si>
  <si>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2016 წლის დამტკიცებული გეგმა</t>
  </si>
  <si>
    <t xml:space="preserve">2016 წლის
ფაქტიური
შესრულება </t>
  </si>
  <si>
    <t>დაზუსტებული/დამტკიცებული</t>
  </si>
  <si>
    <t>ფაქტი/დაზუსტებული</t>
  </si>
  <si>
    <t>30 % შეზღუდვა</t>
  </si>
  <si>
    <t>15 % შეზღუდვა</t>
  </si>
  <si>
    <t>15-30% შეზღუდვა</t>
  </si>
  <si>
    <t>k</t>
  </si>
  <si>
    <t>არსებული სხვაობა გამოწვეულია დონორების მიერ დაფინანსებული  მიზნობრივი გრანტების საკასო ხარჯში ასახვით</t>
  </si>
  <si>
    <t xml:space="preserve">„მაღალმთიანი რეგიონების განვითარების შესახებ“ საქართველოს კანონით გათვალისწინებული შეღავათები ამოქმედდა 2016 წლის სექტემბრიდან  </t>
  </si>
  <si>
    <t>პროგრამას 2016 წლის პირველ კვარტალში დაემატა შავი ზღვისპირეთის 
საკურორტო ზონების საბონიფიკაციო სამუშაოებისა და ამისათვის საჭირო საქონლის შესყიდვის თანხა</t>
  </si>
  <si>
    <t xml:space="preserve">ტესტებისა და სახარჯი მასალების შესყიდვიდან მიღებული  სატენდერო ეკონომიის (დაახლოებით 73,6 ათასი ლარი) გათვალისწინებით სკრინინგის კომპონენტის ფარგლებში შესრულების პროცენტული მაჩვენებელი დაგეგმილთან შედარებით შეადგენს 88%-ს, ხოლო დანარჩენი ეკონომია გამოწვეულია სერვისის მიმწოდებელი დაწესებულებების მიერ აივ-ინფექცია/შიდსზე (განსაკუთრებით C ჰეპატიტის მართვის სახელმწიფო პროგრამის სერვისის მიმწოდებელი დაწესებულებების მიერ მათთან მკურნალობაზე მყოფი პაციენტების) დაგეგმილთან შედარებით მოცვის დაბალი მაჩვენებლებით.   C ჰეპატიტის ელიმინაციის უპრეცენდენტო პროექტის მიზნის მისაღწევად ,,C ჰეპატიტის მართვის სახელმწიფო პროგრამის“  ფარგლებში მიმდინარე წელს დაგეგმილი იყო ყოველთვიურად 2000-2500 პაციენტის მომსახურება, რისთვისაც დიაგნოსტიკის კომპონენტის ბიუჯეტი 2016 წელს განისაზღვრა 13 200 000 ლარით. ამასთან, პროგრამის ფარგლებში დაგეგმილი ახალი მედიკამენტის (ჰარვონი) მიწოდება ბენეფიციარებისთვის დაიწყო მარტის თვიდან, ხოლო მკურნალობის კომპონენტში ჩართვის კრიტერიუმები გამარტივდა 2016 წლის 10 ივნისიდან, რამაც წლის დასაწყისში გამოიწვია დაგეგმილზე ნაკლები რაოდენობის პაციენტების ჩართვა. შესაბამისად, დიაგნოსტიკის კომპონენტში დაფიქსირდა დაგეგმილზე ნაკლები ხარჯვის მაჩვენებელი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</si>
</sst>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
  </numFmts>
  <fonts count="15" x14ac:knownFonts="1">
    <font>
      <sz val="11"/>
      <color rgb="FF000000"/>
      <name val="Calibri"/>
      <family val="2"/>
      <scheme val="minor"/>
    </font>
    <font>
      <sz val="10"/>
      <color theme="1"/>
      <name val="Arial"/>
      <family val="2"/>
    </font>
    <font>
      <sz val="11"/>
      <name val="Calibri"/>
      <family val="2"/>
    </font>
    <font>
      <sz val="11"/>
      <color rgb="FF000000"/>
      <name val="Calibri"/>
      <family val="2"/>
      <scheme val="minor"/>
    </font>
    <font>
      <b/>
      <sz val="11"/>
      <color rgb="FF000000"/>
      <name val="Sylfaen"/>
      <family val="1"/>
    </font>
    <font>
      <sz val="10"/>
      <name val="Arial"/>
      <family val="2"/>
    </font>
    <font>
      <sz val="10"/>
      <color rgb="FF86008A"/>
      <name val="Sylfaen"/>
      <family val="1"/>
    </font>
    <font>
      <sz val="10"/>
      <color theme="1"/>
      <name val="sylfaen"/>
      <family val="1"/>
    </font>
    <font>
      <b/>
      <sz val="6"/>
      <color rgb="FF000000"/>
      <name val="Sylfaen"/>
      <family val="1"/>
    </font>
    <font>
      <b/>
      <sz val="12"/>
      <color rgb="FF000000"/>
      <name val="Sylfaen"/>
      <family val="1"/>
    </font>
    <font>
      <sz val="10"/>
      <color rgb="FF000000"/>
      <name val="Sylfaen"/>
      <family val="1"/>
    </font>
    <font>
      <sz val="10"/>
      <color rgb="FF1E1E96"/>
      <name val="Sylfaen"/>
      <family val="1"/>
    </font>
    <font>
      <sz val="11"/>
      <color rgb="FF000000"/>
      <name val="Sylfaen"/>
      <family val="1"/>
    </font>
    <font>
      <sz val="11"/>
      <color rgb="FF000000"/>
      <name val="Calibri"/>
      <family val="1"/>
      <charset val="204"/>
      <scheme val="minor"/>
    </font>
    <font>
      <sz val="11"/>
      <color theme="1"/>
      <name val="Calibri"/>
      <family val="1"/>
      <charset val="204"/>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double">
        <color rgb="FFD3D3D3"/>
      </bottom>
      <diagonal/>
    </border>
    <border>
      <left style="thin">
        <color indexed="9"/>
      </left>
      <right style="thin">
        <color indexed="9"/>
      </right>
      <top/>
      <bottom/>
      <diagonal/>
    </border>
    <border>
      <left style="thin">
        <color rgb="FFD3D3D3"/>
      </left>
      <right style="thin">
        <color rgb="FFD3D3D3"/>
      </right>
      <top/>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5" fillId="0" borderId="0"/>
    <xf numFmtId="9" fontId="3" fillId="0" borderId="0" applyFont="0" applyFill="0" applyBorder="0" applyAlignment="0" applyProtection="0"/>
    <xf numFmtId="9" fontId="5" fillId="0" borderId="0" applyFont="0" applyFill="0" applyBorder="0" applyAlignment="0" applyProtection="0"/>
  </cellStyleXfs>
  <cellXfs count="35">
    <xf numFmtId="0" fontId="2" fillId="0" borderId="0" xfId="0" applyFont="1" applyFill="1" applyBorder="1"/>
    <xf numFmtId="169" fontId="4" fillId="0" borderId="2" xfId="0" applyNumberFormat="1" applyFont="1" applyFill="1" applyBorder="1" applyAlignment="1">
      <alignment horizontal="center" vertical="center" wrapText="1"/>
    </xf>
    <xf numFmtId="168"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center" vertical="center" wrapText="1" readingOrder="1"/>
    </xf>
    <xf numFmtId="0" fontId="10" fillId="0" borderId="4" xfId="0" applyNumberFormat="1" applyFont="1" applyFill="1" applyBorder="1" applyAlignment="1">
      <alignment horizontal="center" vertical="center" wrapText="1" readingOrder="1"/>
    </xf>
    <xf numFmtId="0" fontId="11" fillId="0" borderId="3" xfId="0" applyFont="1" applyFill="1" applyBorder="1" applyAlignment="1" applyProtection="1">
      <alignment horizontal="left" vertical="center" wrapText="1" indent="1" readingOrder="1"/>
      <protection locked="0"/>
    </xf>
    <xf numFmtId="168" fontId="11" fillId="0" borderId="4" xfId="0" applyNumberFormat="1" applyFont="1" applyFill="1" applyBorder="1" applyAlignment="1">
      <alignment horizontal="center" vertical="center" wrapText="1"/>
    </xf>
    <xf numFmtId="0" fontId="6" fillId="0" borderId="4" xfId="0" applyNumberFormat="1" applyFont="1" applyFill="1" applyBorder="1" applyAlignment="1">
      <alignment vertical="center" wrapText="1" indent="2" readingOrder="1"/>
    </xf>
    <xf numFmtId="168" fontId="6" fillId="0" borderId="4"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center" vertical="center" wrapText="1" readingOrder="1"/>
    </xf>
    <xf numFmtId="168" fontId="4" fillId="2" borderId="2" xfId="0" applyNumberFormat="1" applyFont="1" applyFill="1" applyBorder="1" applyAlignment="1">
      <alignment horizontal="center" vertical="center" wrapText="1"/>
    </xf>
    <xf numFmtId="169" fontId="4" fillId="2" borderId="2" xfId="0" applyNumberFormat="1" applyFont="1" applyFill="1" applyBorder="1" applyAlignment="1">
      <alignment horizontal="center" vertical="center" wrapText="1"/>
    </xf>
    <xf numFmtId="0" fontId="2" fillId="2" borderId="0" xfId="0" applyFont="1" applyFill="1" applyBorder="1"/>
    <xf numFmtId="0" fontId="10" fillId="2" borderId="4" xfId="0" applyNumberFormat="1" applyFont="1" applyFill="1" applyBorder="1" applyAlignment="1">
      <alignment horizontal="center" vertical="center" wrapText="1" readingOrder="1"/>
    </xf>
    <xf numFmtId="0" fontId="11" fillId="2" borderId="3" xfId="0" applyFont="1" applyFill="1" applyBorder="1" applyAlignment="1" applyProtection="1">
      <alignment horizontal="left" vertical="center" wrapText="1" indent="1" readingOrder="1"/>
      <protection locked="0"/>
    </xf>
    <xf numFmtId="168" fontId="11" fillId="2" borderId="4" xfId="0" applyNumberFormat="1" applyFont="1" applyFill="1" applyBorder="1" applyAlignment="1">
      <alignment horizontal="center" vertical="center" wrapText="1"/>
    </xf>
    <xf numFmtId="0" fontId="6" fillId="2" borderId="4" xfId="0" applyNumberFormat="1" applyFont="1" applyFill="1" applyBorder="1" applyAlignment="1">
      <alignment vertical="center" wrapText="1" indent="2" readingOrder="1"/>
    </xf>
    <xf numFmtId="168" fontId="6" fillId="2" borderId="4"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readingOrder="1"/>
    </xf>
    <xf numFmtId="0" fontId="7" fillId="2" borderId="4" xfId="0" applyNumberFormat="1" applyFont="1" applyFill="1" applyBorder="1" applyAlignment="1">
      <alignment vertical="center" wrapText="1" indent="2" readingOrder="1"/>
    </xf>
    <xf numFmtId="168" fontId="7" fillId="2" borderId="4" xfId="0" applyNumberFormat="1" applyFont="1" applyFill="1" applyBorder="1" applyAlignment="1">
      <alignment horizontal="center" vertical="center" wrapText="1"/>
    </xf>
    <xf numFmtId="0" fontId="7" fillId="2" borderId="4" xfId="0" applyNumberFormat="1" applyFont="1" applyFill="1" applyBorder="1" applyAlignment="1">
      <alignment horizontal="left" vertical="center" wrapText="1" indent="3" readingOrder="1"/>
    </xf>
    <xf numFmtId="168" fontId="12"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readingOrder="1"/>
    </xf>
    <xf numFmtId="0" fontId="7" fillId="0" borderId="4" xfId="0" applyNumberFormat="1" applyFont="1" applyFill="1" applyBorder="1" applyAlignment="1">
      <alignment vertical="center" wrapText="1" indent="2" readingOrder="1"/>
    </xf>
    <xf numFmtId="168"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indent="3" readingOrder="1"/>
    </xf>
    <xf numFmtId="168" fontId="4" fillId="3" borderId="2" xfId="0" applyNumberFormat="1" applyFont="1" applyFill="1" applyBorder="1" applyAlignment="1">
      <alignment horizontal="center" vertical="center" wrapText="1"/>
    </xf>
    <xf numFmtId="169" fontId="4" fillId="3" borderId="2" xfId="0" applyNumberFormat="1" applyFont="1" applyFill="1" applyBorder="1" applyAlignment="1">
      <alignment horizontal="center" vertical="center" wrapText="1"/>
    </xf>
    <xf numFmtId="0" fontId="13" fillId="0" borderId="0" xfId="0" applyFont="1" applyAlignment="1">
      <alignment wrapText="1"/>
    </xf>
    <xf numFmtId="0" fontId="14" fillId="0" borderId="0" xfId="0" applyFont="1" applyAlignment="1">
      <alignment wrapText="1"/>
    </xf>
  </cellXfs>
  <cellStyles count="9">
    <cellStyle name="Comma" xfId="4"/>
    <cellStyle name="Comma [0]" xfId="5"/>
    <cellStyle name="Currency" xfId="2"/>
    <cellStyle name="Currency [0]" xfId="3"/>
    <cellStyle name="Normal" xfId="0" builtinId="0"/>
    <cellStyle name="Normal 2" xfId="6"/>
    <cellStyle name="Percent" xfId="1"/>
    <cellStyle name="Percent 2" xfId="7"/>
    <cellStyle name="Percent 2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L497"/>
  <sheetViews>
    <sheetView showGridLines="0" tabSelected="1" view="pageBreakPreview" zoomScale="84" zoomScaleNormal="100" zoomScaleSheetLayoutView="84" workbookViewId="0">
      <pane xSplit="4" ySplit="2" topLeftCell="E248" activePane="bottomRight" state="frozen"/>
      <selection pane="topRight" activeCell="C1" sqref="C1"/>
      <selection pane="bottomLeft" activeCell="A6" sqref="A6"/>
      <selection pane="bottomRight" activeCell="J444" sqref="J444"/>
    </sheetView>
  </sheetViews>
  <sheetFormatPr defaultColWidth="9.140625" defaultRowHeight="15" x14ac:dyDescent="0.25"/>
  <cols>
    <col min="1" max="1" width="0" hidden="1" customWidth="1"/>
    <col min="2" max="2" width="4.7109375" hidden="1" customWidth="1"/>
    <col min="3" max="3" width="13.7109375" customWidth="1"/>
    <col min="4" max="4" width="39" customWidth="1"/>
    <col min="5" max="6" width="16.5703125" customWidth="1"/>
    <col min="7" max="7" width="19" customWidth="1"/>
    <col min="8" max="8" width="12.85546875" customWidth="1"/>
    <col min="9" max="9" width="11.85546875" customWidth="1"/>
    <col min="10" max="10" width="47" customWidth="1"/>
    <col min="11" max="11" width="24.7109375" customWidth="1"/>
    <col min="12" max="12" width="19" hidden="1" customWidth="1"/>
  </cols>
  <sheetData>
    <row r="1" spans="1:12" ht="14.25" customHeight="1" x14ac:dyDescent="0.25"/>
    <row r="2" spans="1:12" ht="60" x14ac:dyDescent="0.25">
      <c r="C2" s="4" t="s">
        <v>2</v>
      </c>
      <c r="D2" s="3" t="s">
        <v>3</v>
      </c>
      <c r="E2" s="3" t="s">
        <v>196</v>
      </c>
      <c r="F2" s="3" t="s">
        <v>1</v>
      </c>
      <c r="G2" s="3" t="s">
        <v>197</v>
      </c>
      <c r="H2" s="3" t="s">
        <v>198</v>
      </c>
      <c r="I2" s="3" t="s">
        <v>199</v>
      </c>
      <c r="J2" s="3" t="s">
        <v>200</v>
      </c>
      <c r="K2" s="3" t="s">
        <v>201</v>
      </c>
      <c r="L2" s="3" t="s">
        <v>202</v>
      </c>
    </row>
    <row r="3" spans="1:12" ht="60.75" thickBot="1" x14ac:dyDescent="0.3">
      <c r="A3" t="s">
        <v>203</v>
      </c>
      <c r="B3" t="str">
        <f t="shared" ref="B3:B13" si="0">IF(OR(E3&lt;&gt;0,F3&lt;&gt;0,G3&lt;&gt;0),"a","b")</f>
        <v>a</v>
      </c>
      <c r="C3" s="5" t="s">
        <v>15</v>
      </c>
      <c r="D3" s="6" t="s">
        <v>16</v>
      </c>
      <c r="E3" s="2">
        <v>3202000</v>
      </c>
      <c r="F3" s="2">
        <v>3240902.1589999995</v>
      </c>
      <c r="G3" s="2">
        <v>3265213.32975</v>
      </c>
      <c r="H3" s="1">
        <f>F3/E3</f>
        <v>1.0121493313554026</v>
      </c>
      <c r="I3" s="1">
        <f t="shared" ref="I3" si="1">G3/F3</f>
        <v>1.0075013590529069</v>
      </c>
      <c r="J3" s="2"/>
      <c r="K3" s="2"/>
      <c r="L3" s="2">
        <f>J3+K3</f>
        <v>0</v>
      </c>
    </row>
    <row r="4" spans="1:12" ht="15.75" hidden="1" thickTop="1" x14ac:dyDescent="0.25">
      <c r="B4" t="str">
        <f t="shared" si="0"/>
        <v>a</v>
      </c>
      <c r="C4" s="7" t="s">
        <v>0</v>
      </c>
      <c r="D4" s="8" t="s">
        <v>4</v>
      </c>
      <c r="E4" s="9">
        <v>3174162</v>
      </c>
      <c r="F4" s="9">
        <v>3225277.5879999995</v>
      </c>
      <c r="G4" s="9">
        <v>3239561.6895000003</v>
      </c>
    </row>
    <row r="5" spans="1:12" ht="15.75" hidden="1" thickTop="1" x14ac:dyDescent="0.25">
      <c r="B5" t="str">
        <f t="shared" si="0"/>
        <v>a</v>
      </c>
      <c r="C5" s="7" t="s">
        <v>0</v>
      </c>
      <c r="D5" s="10" t="s">
        <v>5</v>
      </c>
      <c r="E5" s="11">
        <v>31491</v>
      </c>
      <c r="F5" s="11">
        <v>32589</v>
      </c>
      <c r="G5" s="11">
        <v>34603.848420000002</v>
      </c>
    </row>
    <row r="6" spans="1:12" ht="15.75" hidden="1" thickTop="1" x14ac:dyDescent="0.25">
      <c r="B6" t="str">
        <f t="shared" si="0"/>
        <v>a</v>
      </c>
      <c r="C6" s="7" t="s">
        <v>0</v>
      </c>
      <c r="D6" s="10" t="s">
        <v>6</v>
      </c>
      <c r="E6" s="11">
        <v>78122</v>
      </c>
      <c r="F6" s="11">
        <v>74418.54800000001</v>
      </c>
      <c r="G6" s="11">
        <v>78054.958100000003</v>
      </c>
    </row>
    <row r="7" spans="1:12" ht="15.75" hidden="1" thickTop="1" x14ac:dyDescent="0.25">
      <c r="B7" t="str">
        <f t="shared" si="0"/>
        <v>a</v>
      </c>
      <c r="C7" s="7" t="s">
        <v>0</v>
      </c>
      <c r="D7" s="10" t="s">
        <v>7</v>
      </c>
      <c r="E7" s="11">
        <v>0</v>
      </c>
      <c r="F7" s="11">
        <v>0</v>
      </c>
      <c r="G7" s="11">
        <v>7859.2703699999993</v>
      </c>
    </row>
    <row r="8" spans="1:12" ht="15.75" hidden="1" thickTop="1" x14ac:dyDescent="0.25">
      <c r="B8" t="str">
        <f t="shared" si="0"/>
        <v>a</v>
      </c>
      <c r="C8" s="7" t="s">
        <v>0</v>
      </c>
      <c r="D8" s="10" t="s">
        <v>8</v>
      </c>
      <c r="E8" s="11">
        <v>2078</v>
      </c>
      <c r="F8" s="11">
        <v>2741</v>
      </c>
      <c r="G8" s="11">
        <v>3653.7243600000002</v>
      </c>
    </row>
    <row r="9" spans="1:12" ht="15.75" hidden="1" thickTop="1" x14ac:dyDescent="0.25">
      <c r="B9" t="str">
        <f t="shared" si="0"/>
        <v>a</v>
      </c>
      <c r="C9" s="7" t="s">
        <v>0</v>
      </c>
      <c r="D9" s="10" t="s">
        <v>9</v>
      </c>
      <c r="E9" s="11">
        <v>3054450</v>
      </c>
      <c r="F9" s="11">
        <v>3095929.4139999999</v>
      </c>
      <c r="G9" s="11">
        <v>3095703.7904400006</v>
      </c>
    </row>
    <row r="10" spans="1:12" ht="15.75" hidden="1" thickTop="1" x14ac:dyDescent="0.25">
      <c r="B10" t="str">
        <f t="shared" si="0"/>
        <v>a</v>
      </c>
      <c r="C10" s="7" t="s">
        <v>0</v>
      </c>
      <c r="D10" s="10" t="s">
        <v>10</v>
      </c>
      <c r="E10" s="11">
        <v>8021</v>
      </c>
      <c r="F10" s="11">
        <v>19599.626000000004</v>
      </c>
      <c r="G10" s="11">
        <v>19686.097809999996</v>
      </c>
    </row>
    <row r="11" spans="1:12" ht="15.75" hidden="1" thickTop="1" x14ac:dyDescent="0.25">
      <c r="B11" t="str">
        <f t="shared" si="0"/>
        <v>a</v>
      </c>
      <c r="C11" s="7" t="s">
        <v>0</v>
      </c>
      <c r="D11" s="8" t="s">
        <v>11</v>
      </c>
      <c r="E11" s="9">
        <v>27838</v>
      </c>
      <c r="F11" s="9">
        <v>15157.546</v>
      </c>
      <c r="G11" s="9">
        <v>24380.158650000001</v>
      </c>
    </row>
    <row r="12" spans="1:12" ht="15.75" hidden="1" thickTop="1" x14ac:dyDescent="0.25">
      <c r="B12" t="str">
        <f t="shared" si="0"/>
        <v>a</v>
      </c>
      <c r="C12" s="7" t="s">
        <v>0</v>
      </c>
      <c r="D12" s="8" t="s">
        <v>12</v>
      </c>
      <c r="E12" s="9">
        <v>0</v>
      </c>
      <c r="F12" s="9">
        <v>467.02499999999998</v>
      </c>
      <c r="G12" s="9">
        <v>1271.4816000000001</v>
      </c>
    </row>
    <row r="13" spans="1:12" s="16" customFormat="1" ht="15.75" hidden="1" thickTop="1" x14ac:dyDescent="0.25">
      <c r="B13" s="16" t="str">
        <f t="shared" si="0"/>
        <v>a</v>
      </c>
      <c r="C13" s="22" t="s">
        <v>0</v>
      </c>
      <c r="D13" s="23" t="s">
        <v>13</v>
      </c>
      <c r="E13" s="24">
        <v>0</v>
      </c>
      <c r="F13" s="24">
        <v>467.02499999999998</v>
      </c>
      <c r="G13" s="24">
        <v>1271.4816000000001</v>
      </c>
    </row>
    <row r="14" spans="1:12" s="16" customFormat="1" ht="15.75" hidden="1" thickTop="1" x14ac:dyDescent="0.25">
      <c r="B14" s="16" t="str">
        <f t="shared" ref="B14:B77" si="2">IF(OR(E14&lt;&gt;0,F14&lt;&gt;0,G14&lt;&gt;0),"a","b")</f>
        <v>a</v>
      </c>
      <c r="C14" s="22" t="s">
        <v>0</v>
      </c>
      <c r="D14" s="25" t="s">
        <v>14</v>
      </c>
      <c r="E14" s="24">
        <v>0</v>
      </c>
      <c r="F14" s="24">
        <v>467.02499999999998</v>
      </c>
      <c r="G14" s="24">
        <v>1271.4816000000001</v>
      </c>
    </row>
    <row r="15" spans="1:12" ht="46.5" thickTop="1" thickBot="1" x14ac:dyDescent="0.3">
      <c r="A15" t="s">
        <v>203</v>
      </c>
      <c r="B15" t="str">
        <f t="shared" si="2"/>
        <v>a</v>
      </c>
      <c r="C15" s="5" t="s">
        <v>17</v>
      </c>
      <c r="D15" s="6" t="s">
        <v>18</v>
      </c>
      <c r="E15" s="2">
        <v>51500</v>
      </c>
      <c r="F15" s="2">
        <v>52839.7</v>
      </c>
      <c r="G15" s="2">
        <v>57737.171460000005</v>
      </c>
      <c r="H15" s="1">
        <f>F15/E15</f>
        <v>1.0260135922330096</v>
      </c>
      <c r="I15" s="1">
        <f t="shared" ref="I15" si="3">G15/F15</f>
        <v>1.0926854516585069</v>
      </c>
      <c r="J15" s="2"/>
      <c r="K15" s="2"/>
      <c r="L15" s="2">
        <f>J15+K15</f>
        <v>0</v>
      </c>
    </row>
    <row r="16" spans="1:12" ht="15.75" hidden="1" thickTop="1" x14ac:dyDescent="0.25">
      <c r="B16" t="str">
        <f t="shared" si="2"/>
        <v>a</v>
      </c>
      <c r="C16" s="7" t="s">
        <v>0</v>
      </c>
      <c r="D16" s="8" t="s">
        <v>4</v>
      </c>
      <c r="E16" s="9">
        <v>50713</v>
      </c>
      <c r="F16" s="9">
        <v>51937.159</v>
      </c>
      <c r="G16" s="9">
        <v>56784.589580000007</v>
      </c>
    </row>
    <row r="17" spans="1:12" ht="15.75" hidden="1" thickTop="1" x14ac:dyDescent="0.25">
      <c r="B17" t="str">
        <f t="shared" si="2"/>
        <v>a</v>
      </c>
      <c r="C17" s="7" t="s">
        <v>0</v>
      </c>
      <c r="D17" s="10" t="s">
        <v>5</v>
      </c>
      <c r="E17" s="11">
        <v>31491</v>
      </c>
      <c r="F17" s="11">
        <v>32589</v>
      </c>
      <c r="G17" s="11">
        <v>34472.488420000001</v>
      </c>
    </row>
    <row r="18" spans="1:12" ht="15.75" hidden="1" thickTop="1" x14ac:dyDescent="0.25">
      <c r="B18" t="str">
        <f t="shared" si="2"/>
        <v>a</v>
      </c>
      <c r="C18" s="7" t="s">
        <v>0</v>
      </c>
      <c r="D18" s="10" t="s">
        <v>6</v>
      </c>
      <c r="E18" s="11">
        <v>16660</v>
      </c>
      <c r="F18" s="11">
        <v>15905.069000000001</v>
      </c>
      <c r="G18" s="11">
        <v>18625.922139999999</v>
      </c>
    </row>
    <row r="19" spans="1:12" ht="15.75" hidden="1" thickTop="1" x14ac:dyDescent="0.25">
      <c r="B19" t="str">
        <f t="shared" si="2"/>
        <v>a</v>
      </c>
      <c r="C19" s="7" t="s">
        <v>0</v>
      </c>
      <c r="D19" s="10" t="s">
        <v>8</v>
      </c>
      <c r="E19" s="11">
        <v>2078</v>
      </c>
      <c r="F19" s="11">
        <v>2741</v>
      </c>
      <c r="G19" s="11">
        <v>3001.1791700000003</v>
      </c>
    </row>
    <row r="20" spans="1:12" ht="15.75" hidden="1" thickTop="1" x14ac:dyDescent="0.25">
      <c r="B20" t="str">
        <f t="shared" si="2"/>
        <v>a</v>
      </c>
      <c r="C20" s="7" t="s">
        <v>0</v>
      </c>
      <c r="D20" s="10" t="s">
        <v>9</v>
      </c>
      <c r="E20" s="11">
        <v>307</v>
      </c>
      <c r="F20" s="11">
        <v>518.327</v>
      </c>
      <c r="G20" s="11">
        <v>504.44416999999999</v>
      </c>
    </row>
    <row r="21" spans="1:12" ht="15.75" hidden="1" thickTop="1" x14ac:dyDescent="0.25">
      <c r="B21" t="str">
        <f t="shared" si="2"/>
        <v>a</v>
      </c>
      <c r="C21" s="7" t="s">
        <v>0</v>
      </c>
      <c r="D21" s="10" t="s">
        <v>10</v>
      </c>
      <c r="E21" s="11">
        <v>177</v>
      </c>
      <c r="F21" s="11">
        <v>183.76299999999998</v>
      </c>
      <c r="G21" s="11">
        <v>180.55568</v>
      </c>
    </row>
    <row r="22" spans="1:12" ht="15.75" hidden="1" thickTop="1" x14ac:dyDescent="0.25">
      <c r="B22" t="str">
        <f t="shared" si="2"/>
        <v>a</v>
      </c>
      <c r="C22" s="7" t="s">
        <v>0</v>
      </c>
      <c r="D22" s="8" t="s">
        <v>11</v>
      </c>
      <c r="E22" s="9">
        <v>787</v>
      </c>
      <c r="F22" s="9">
        <v>847.11800000000005</v>
      </c>
      <c r="G22" s="9">
        <v>866.73883000000001</v>
      </c>
    </row>
    <row r="23" spans="1:12" ht="15.75" hidden="1" thickTop="1" x14ac:dyDescent="0.25">
      <c r="B23" t="str">
        <f t="shared" si="2"/>
        <v>a</v>
      </c>
      <c r="C23" s="7" t="s">
        <v>0</v>
      </c>
      <c r="D23" s="8" t="s">
        <v>12</v>
      </c>
      <c r="E23" s="9">
        <v>0</v>
      </c>
      <c r="F23" s="9">
        <v>55.423000000000002</v>
      </c>
      <c r="G23" s="9">
        <v>85.843050000000005</v>
      </c>
    </row>
    <row r="24" spans="1:12" s="16" customFormat="1" ht="15.75" hidden="1" thickTop="1" x14ac:dyDescent="0.25">
      <c r="B24" s="16" t="str">
        <f t="shared" si="2"/>
        <v>a</v>
      </c>
      <c r="C24" s="22" t="s">
        <v>0</v>
      </c>
      <c r="D24" s="23" t="s">
        <v>13</v>
      </c>
      <c r="E24" s="24">
        <v>0</v>
      </c>
      <c r="F24" s="24">
        <v>55.423000000000002</v>
      </c>
      <c r="G24" s="24">
        <v>85.843050000000005</v>
      </c>
    </row>
    <row r="25" spans="1:12" s="16" customFormat="1" ht="15.75" hidden="1" thickTop="1" x14ac:dyDescent="0.25">
      <c r="B25" s="16" t="str">
        <f t="shared" si="2"/>
        <v>a</v>
      </c>
      <c r="C25" s="22" t="s">
        <v>0</v>
      </c>
      <c r="D25" s="25" t="s">
        <v>14</v>
      </c>
      <c r="E25" s="24">
        <v>0</v>
      </c>
      <c r="F25" s="24">
        <v>55.423000000000002</v>
      </c>
      <c r="G25" s="24">
        <v>85.843050000000005</v>
      </c>
    </row>
    <row r="26" spans="1:12" ht="61.5" thickTop="1" thickBot="1" x14ac:dyDescent="0.3">
      <c r="A26" t="s">
        <v>203</v>
      </c>
      <c r="B26" t="str">
        <f t="shared" si="2"/>
        <v>a</v>
      </c>
      <c r="C26" s="5" t="s">
        <v>19</v>
      </c>
      <c r="D26" s="6" t="s">
        <v>20</v>
      </c>
      <c r="E26" s="2">
        <v>9414</v>
      </c>
      <c r="F26" s="2">
        <v>10590.313</v>
      </c>
      <c r="G26" s="2">
        <v>10583.048980000001</v>
      </c>
      <c r="H26" s="1">
        <f>F26/E26</f>
        <v>1.1249535797748036</v>
      </c>
      <c r="I26" s="1">
        <f t="shared" ref="I26" si="4">G26/F26</f>
        <v>0.99931408826160295</v>
      </c>
      <c r="J26" s="2"/>
      <c r="K26" s="2"/>
      <c r="L26" s="2">
        <f>J26+K26</f>
        <v>0</v>
      </c>
    </row>
    <row r="27" spans="1:12" ht="15.75" hidden="1" thickTop="1" x14ac:dyDescent="0.25">
      <c r="B27" t="str">
        <f t="shared" si="2"/>
        <v>a</v>
      </c>
      <c r="C27" s="7" t="s">
        <v>0</v>
      </c>
      <c r="D27" s="8" t="s">
        <v>4</v>
      </c>
      <c r="E27" s="9">
        <v>9321</v>
      </c>
      <c r="F27" s="9">
        <v>10405.253000000001</v>
      </c>
      <c r="G27" s="9">
        <v>10398.009040000001</v>
      </c>
    </row>
    <row r="28" spans="1:12" ht="15.75" hidden="1" thickTop="1" x14ac:dyDescent="0.25">
      <c r="B28" t="str">
        <f t="shared" si="2"/>
        <v>a</v>
      </c>
      <c r="C28" s="7" t="s">
        <v>0</v>
      </c>
      <c r="D28" s="10" t="s">
        <v>5</v>
      </c>
      <c r="E28" s="11">
        <v>4200</v>
      </c>
      <c r="F28" s="11">
        <v>4275</v>
      </c>
      <c r="G28" s="11">
        <v>4273.7734899999996</v>
      </c>
    </row>
    <row r="29" spans="1:12" ht="15.75" hidden="1" thickTop="1" x14ac:dyDescent="0.25">
      <c r="B29" t="str">
        <f t="shared" si="2"/>
        <v>a</v>
      </c>
      <c r="C29" s="7" t="s">
        <v>0</v>
      </c>
      <c r="D29" s="10" t="s">
        <v>6</v>
      </c>
      <c r="E29" s="11">
        <v>3000</v>
      </c>
      <c r="F29" s="11">
        <v>3205.6529999999998</v>
      </c>
      <c r="G29" s="11">
        <v>3199.6907900000001</v>
      </c>
    </row>
    <row r="30" spans="1:12" ht="15.75" hidden="1" thickTop="1" x14ac:dyDescent="0.25">
      <c r="B30" t="str">
        <f t="shared" si="2"/>
        <v>a</v>
      </c>
      <c r="C30" s="7" t="s">
        <v>0</v>
      </c>
      <c r="D30" s="10" t="s">
        <v>8</v>
      </c>
      <c r="E30" s="11">
        <v>2025</v>
      </c>
      <c r="F30" s="11">
        <v>2737.3</v>
      </c>
      <c r="G30" s="11">
        <v>2737.2911800000002</v>
      </c>
    </row>
    <row r="31" spans="1:12" ht="15.75" hidden="1" thickTop="1" x14ac:dyDescent="0.25">
      <c r="B31" t="str">
        <f t="shared" si="2"/>
        <v>a</v>
      </c>
      <c r="C31" s="7" t="s">
        <v>0</v>
      </c>
      <c r="D31" s="10" t="s">
        <v>9</v>
      </c>
      <c r="E31" s="11">
        <v>70</v>
      </c>
      <c r="F31" s="11">
        <v>161.30000000000001</v>
      </c>
      <c r="G31" s="11">
        <v>161.28702000000001</v>
      </c>
    </row>
    <row r="32" spans="1:12" ht="15.75" hidden="1" thickTop="1" x14ac:dyDescent="0.25">
      <c r="B32" t="str">
        <f t="shared" si="2"/>
        <v>a</v>
      </c>
      <c r="C32" s="7" t="s">
        <v>0</v>
      </c>
      <c r="D32" s="10" t="s">
        <v>10</v>
      </c>
      <c r="E32" s="11">
        <v>26</v>
      </c>
      <c r="F32" s="11">
        <v>26</v>
      </c>
      <c r="G32" s="11">
        <v>25.966560000000001</v>
      </c>
    </row>
    <row r="33" spans="1:12" ht="15.75" hidden="1" thickTop="1" x14ac:dyDescent="0.25">
      <c r="B33" t="str">
        <f t="shared" si="2"/>
        <v>a</v>
      </c>
      <c r="C33" s="7" t="s">
        <v>0</v>
      </c>
      <c r="D33" s="8" t="s">
        <v>11</v>
      </c>
      <c r="E33" s="9">
        <v>93</v>
      </c>
      <c r="F33" s="9">
        <v>180.71299999999999</v>
      </c>
      <c r="G33" s="9">
        <v>180.69329999999999</v>
      </c>
    </row>
    <row r="34" spans="1:12" ht="15.75" hidden="1" thickTop="1" x14ac:dyDescent="0.25">
      <c r="B34" t="str">
        <f t="shared" si="2"/>
        <v>a</v>
      </c>
      <c r="C34" s="7" t="s">
        <v>0</v>
      </c>
      <c r="D34" s="8" t="s">
        <v>12</v>
      </c>
      <c r="E34" s="9">
        <v>0</v>
      </c>
      <c r="F34" s="9">
        <v>4.3470000000000004</v>
      </c>
      <c r="G34" s="9">
        <v>4.3466399999999998</v>
      </c>
    </row>
    <row r="35" spans="1:12" s="16" customFormat="1" ht="15.75" hidden="1" thickTop="1" x14ac:dyDescent="0.25">
      <c r="B35" s="16" t="str">
        <f t="shared" si="2"/>
        <v>a</v>
      </c>
      <c r="C35" s="22" t="s">
        <v>0</v>
      </c>
      <c r="D35" s="23" t="s">
        <v>13</v>
      </c>
      <c r="E35" s="24">
        <v>0</v>
      </c>
      <c r="F35" s="24">
        <v>4.3470000000000004</v>
      </c>
      <c r="G35" s="24">
        <v>4.3466399999999998</v>
      </c>
    </row>
    <row r="36" spans="1:12" s="16" customFormat="1" ht="15.75" hidden="1" thickTop="1" x14ac:dyDescent="0.25">
      <c r="B36" s="16" t="str">
        <f t="shared" si="2"/>
        <v>a</v>
      </c>
      <c r="C36" s="22" t="s">
        <v>0</v>
      </c>
      <c r="D36" s="25" t="s">
        <v>14</v>
      </c>
      <c r="E36" s="24">
        <v>0</v>
      </c>
      <c r="F36" s="24">
        <v>4.3470000000000004</v>
      </c>
      <c r="G36" s="24">
        <v>4.3466399999999998</v>
      </c>
    </row>
    <row r="37" spans="1:12" ht="31.5" thickTop="1" thickBot="1" x14ac:dyDescent="0.3">
      <c r="A37" t="s">
        <v>203</v>
      </c>
      <c r="B37" t="str">
        <f t="shared" si="2"/>
        <v>a</v>
      </c>
      <c r="C37" s="5" t="s">
        <v>21</v>
      </c>
      <c r="D37" s="6" t="s">
        <v>22</v>
      </c>
      <c r="E37" s="2">
        <v>3298</v>
      </c>
      <c r="F37" s="2">
        <v>3575.2130000000002</v>
      </c>
      <c r="G37" s="2">
        <v>3568.8218699999998</v>
      </c>
      <c r="H37" s="1">
        <f>F37/E37</f>
        <v>1.084054881746513</v>
      </c>
      <c r="I37" s="1">
        <f t="shared" ref="I37" si="5">G37/F37</f>
        <v>0.99821237783594985</v>
      </c>
      <c r="J37" s="2"/>
      <c r="K37" s="2"/>
      <c r="L37" s="2">
        <f>J37+K37</f>
        <v>0</v>
      </c>
    </row>
    <row r="38" spans="1:12" ht="15.75" hidden="1" thickTop="1" x14ac:dyDescent="0.25">
      <c r="B38" t="str">
        <f t="shared" si="2"/>
        <v>a</v>
      </c>
      <c r="C38" s="7" t="s">
        <v>0</v>
      </c>
      <c r="D38" s="8" t="s">
        <v>4</v>
      </c>
      <c r="E38" s="9">
        <v>3278</v>
      </c>
      <c r="F38" s="9">
        <v>3556.413</v>
      </c>
      <c r="G38" s="9">
        <v>3550.0428699999998</v>
      </c>
    </row>
    <row r="39" spans="1:12" ht="15.75" hidden="1" thickTop="1" x14ac:dyDescent="0.25">
      <c r="B39" t="str">
        <f t="shared" si="2"/>
        <v>a</v>
      </c>
      <c r="C39" s="7" t="s">
        <v>0</v>
      </c>
      <c r="D39" s="10" t="s">
        <v>5</v>
      </c>
      <c r="E39" s="11">
        <v>2430</v>
      </c>
      <c r="F39" s="11">
        <v>2546.3000000000002</v>
      </c>
      <c r="G39" s="11">
        <v>2546.2037099999998</v>
      </c>
    </row>
    <row r="40" spans="1:12" ht="15.75" hidden="1" thickTop="1" x14ac:dyDescent="0.25">
      <c r="B40" t="str">
        <f t="shared" si="2"/>
        <v>a</v>
      </c>
      <c r="C40" s="7" t="s">
        <v>0</v>
      </c>
      <c r="D40" s="10" t="s">
        <v>6</v>
      </c>
      <c r="E40" s="11">
        <v>819</v>
      </c>
      <c r="F40" s="11">
        <v>942.71299999999997</v>
      </c>
      <c r="G40" s="11">
        <v>936.55295999999998</v>
      </c>
    </row>
    <row r="41" spans="1:12" ht="15.75" hidden="1" thickTop="1" x14ac:dyDescent="0.25">
      <c r="B41" t="str">
        <f t="shared" si="2"/>
        <v>a</v>
      </c>
      <c r="C41" s="7" t="s">
        <v>0</v>
      </c>
      <c r="D41" s="10" t="s">
        <v>9</v>
      </c>
      <c r="E41" s="11">
        <v>15</v>
      </c>
      <c r="F41" s="11">
        <v>50</v>
      </c>
      <c r="G41" s="11">
        <v>49.890749999999997</v>
      </c>
    </row>
    <row r="42" spans="1:12" ht="15.75" hidden="1" thickTop="1" x14ac:dyDescent="0.25">
      <c r="B42" t="str">
        <f t="shared" si="2"/>
        <v>a</v>
      </c>
      <c r="C42" s="7" t="s">
        <v>0</v>
      </c>
      <c r="D42" s="10" t="s">
        <v>10</v>
      </c>
      <c r="E42" s="11">
        <v>14</v>
      </c>
      <c r="F42" s="11">
        <v>17.399999999999999</v>
      </c>
      <c r="G42" s="11">
        <v>17.39545</v>
      </c>
    </row>
    <row r="43" spans="1:12" ht="15.75" hidden="1" thickTop="1" x14ac:dyDescent="0.25">
      <c r="B43" t="str">
        <f t="shared" si="2"/>
        <v>a</v>
      </c>
      <c r="C43" s="7" t="s">
        <v>0</v>
      </c>
      <c r="D43" s="8" t="s">
        <v>11</v>
      </c>
      <c r="E43" s="9">
        <v>20</v>
      </c>
      <c r="F43" s="9">
        <v>18.8</v>
      </c>
      <c r="G43" s="9">
        <v>18.779</v>
      </c>
    </row>
    <row r="44" spans="1:12" s="16" customFormat="1" ht="37.5" hidden="1" thickTop="1" thickBot="1" x14ac:dyDescent="0.3">
      <c r="B44" s="16" t="str">
        <f t="shared" si="2"/>
        <v>a</v>
      </c>
      <c r="C44" s="12" t="s">
        <v>23</v>
      </c>
      <c r="D44" s="13" t="s">
        <v>24</v>
      </c>
      <c r="E44" s="14">
        <v>3048</v>
      </c>
      <c r="F44" s="14">
        <v>3332.7130000000002</v>
      </c>
      <c r="G44" s="14">
        <v>3331.6967799999998</v>
      </c>
      <c r="H44" s="15">
        <f>F44/E44</f>
        <v>1.0934097769028872</v>
      </c>
      <c r="I44" s="15">
        <f t="shared" ref="I44" si="6">G44/F44</f>
        <v>0.99969507725387685</v>
      </c>
      <c r="J44" s="14" t="str">
        <f>IF(OR(H44-100%&gt;=30%,100%-H44&gt;=30%),"1","0")</f>
        <v>0</v>
      </c>
      <c r="K44" s="14" t="str">
        <f>IF(OR(I44-100%&gt;=15%,100%-I44&gt;=15%),"1","0")</f>
        <v>0</v>
      </c>
      <c r="L44" s="14">
        <f>J44+K44</f>
        <v>0</v>
      </c>
    </row>
    <row r="45" spans="1:12" s="16" customFormat="1" ht="15.75" hidden="1" thickTop="1" x14ac:dyDescent="0.25">
      <c r="B45" s="16" t="str">
        <f t="shared" si="2"/>
        <v>a</v>
      </c>
      <c r="C45" s="17" t="s">
        <v>0</v>
      </c>
      <c r="D45" s="18" t="s">
        <v>4</v>
      </c>
      <c r="E45" s="19">
        <v>3028</v>
      </c>
      <c r="F45" s="19">
        <v>3313.913</v>
      </c>
      <c r="G45" s="19">
        <v>3312.9177799999998</v>
      </c>
    </row>
    <row r="46" spans="1:12" s="16" customFormat="1" ht="15.75" hidden="1" thickTop="1" x14ac:dyDescent="0.25">
      <c r="B46" s="16" t="str">
        <f t="shared" si="2"/>
        <v>a</v>
      </c>
      <c r="C46" s="17" t="s">
        <v>0</v>
      </c>
      <c r="D46" s="20" t="s">
        <v>5</v>
      </c>
      <c r="E46" s="21">
        <v>2430</v>
      </c>
      <c r="F46" s="21">
        <v>2546.3000000000002</v>
      </c>
      <c r="G46" s="21">
        <v>2546.2037099999998</v>
      </c>
    </row>
    <row r="47" spans="1:12" s="16" customFormat="1" ht="15.75" hidden="1" thickTop="1" x14ac:dyDescent="0.25">
      <c r="B47" s="16" t="str">
        <f t="shared" si="2"/>
        <v>a</v>
      </c>
      <c r="C47" s="17" t="s">
        <v>0</v>
      </c>
      <c r="D47" s="20" t="s">
        <v>6</v>
      </c>
      <c r="E47" s="21">
        <v>579</v>
      </c>
      <c r="F47" s="21">
        <v>715.21299999999997</v>
      </c>
      <c r="G47" s="21">
        <v>714.42786999999998</v>
      </c>
    </row>
    <row r="48" spans="1:12" s="16" customFormat="1" ht="15.75" hidden="1" thickTop="1" x14ac:dyDescent="0.25">
      <c r="B48" s="16" t="str">
        <f t="shared" si="2"/>
        <v>a</v>
      </c>
      <c r="C48" s="17" t="s">
        <v>0</v>
      </c>
      <c r="D48" s="20" t="s">
        <v>9</v>
      </c>
      <c r="E48" s="21">
        <v>15</v>
      </c>
      <c r="F48" s="21">
        <v>50</v>
      </c>
      <c r="G48" s="21">
        <v>49.890749999999997</v>
      </c>
    </row>
    <row r="49" spans="1:12" s="16" customFormat="1" ht="15.75" hidden="1" thickTop="1" x14ac:dyDescent="0.25">
      <c r="B49" s="16" t="str">
        <f t="shared" si="2"/>
        <v>a</v>
      </c>
      <c r="C49" s="17" t="s">
        <v>0</v>
      </c>
      <c r="D49" s="20" t="s">
        <v>10</v>
      </c>
      <c r="E49" s="21">
        <v>4</v>
      </c>
      <c r="F49" s="21">
        <v>2.4</v>
      </c>
      <c r="G49" s="21">
        <v>2.3954499999999999</v>
      </c>
    </row>
    <row r="50" spans="1:12" s="16" customFormat="1" ht="15.75" hidden="1" thickTop="1" x14ac:dyDescent="0.25">
      <c r="B50" s="16" t="str">
        <f t="shared" si="2"/>
        <v>a</v>
      </c>
      <c r="C50" s="17" t="s">
        <v>0</v>
      </c>
      <c r="D50" s="18" t="s">
        <v>11</v>
      </c>
      <c r="E50" s="19">
        <v>20</v>
      </c>
      <c r="F50" s="19">
        <v>18.8</v>
      </c>
      <c r="G50" s="19">
        <v>18.779</v>
      </c>
    </row>
    <row r="51" spans="1:12" s="16" customFormat="1" ht="37.5" hidden="1" thickTop="1" thickBot="1" x14ac:dyDescent="0.3">
      <c r="B51" s="16" t="str">
        <f t="shared" si="2"/>
        <v>a</v>
      </c>
      <c r="C51" s="12" t="s">
        <v>25</v>
      </c>
      <c r="D51" s="13" t="s">
        <v>26</v>
      </c>
      <c r="E51" s="14">
        <v>150</v>
      </c>
      <c r="F51" s="14">
        <v>60</v>
      </c>
      <c r="G51" s="14">
        <v>57.951000000000001</v>
      </c>
      <c r="H51" s="15">
        <f>F51/E51</f>
        <v>0.4</v>
      </c>
      <c r="I51" s="15">
        <f t="shared" ref="I51" si="7">G51/F51</f>
        <v>0.96584999999999999</v>
      </c>
      <c r="J51" s="14" t="str">
        <f>IF(OR(H51-100%&gt;=30%,100%-H51&gt;=30%),"1","0")</f>
        <v>1</v>
      </c>
      <c r="K51" s="14" t="str">
        <f>IF(OR(I51-100%&gt;=15%,100%-I51&gt;=15%),"1","0")</f>
        <v>0</v>
      </c>
      <c r="L51" s="14">
        <f>J51+K51</f>
        <v>1</v>
      </c>
    </row>
    <row r="52" spans="1:12" s="16" customFormat="1" ht="15.75" hidden="1" thickTop="1" x14ac:dyDescent="0.25">
      <c r="B52" s="16" t="str">
        <f t="shared" si="2"/>
        <v>a</v>
      </c>
      <c r="C52" s="17" t="s">
        <v>0</v>
      </c>
      <c r="D52" s="18" t="s">
        <v>4</v>
      </c>
      <c r="E52" s="19">
        <v>150</v>
      </c>
      <c r="F52" s="19">
        <v>60</v>
      </c>
      <c r="G52" s="19">
        <v>57.951000000000001</v>
      </c>
    </row>
    <row r="53" spans="1:12" s="16" customFormat="1" ht="15.75" hidden="1" thickTop="1" x14ac:dyDescent="0.25">
      <c r="B53" s="16" t="str">
        <f t="shared" si="2"/>
        <v>a</v>
      </c>
      <c r="C53" s="17" t="s">
        <v>0</v>
      </c>
      <c r="D53" s="20" t="s">
        <v>6</v>
      </c>
      <c r="E53" s="21">
        <v>150</v>
      </c>
      <c r="F53" s="21">
        <v>60</v>
      </c>
      <c r="G53" s="21">
        <v>57.951000000000001</v>
      </c>
    </row>
    <row r="54" spans="1:12" s="16" customFormat="1" ht="46.5" hidden="1" thickTop="1" thickBot="1" x14ac:dyDescent="0.3">
      <c r="B54" s="16" t="str">
        <f t="shared" si="2"/>
        <v>a</v>
      </c>
      <c r="C54" s="12" t="s">
        <v>27</v>
      </c>
      <c r="D54" s="13" t="s">
        <v>28</v>
      </c>
      <c r="E54" s="14">
        <v>100</v>
      </c>
      <c r="F54" s="14">
        <v>182.5</v>
      </c>
      <c r="G54" s="14">
        <v>179.17409000000001</v>
      </c>
      <c r="H54" s="15">
        <f>F54/E54</f>
        <v>1.825</v>
      </c>
      <c r="I54" s="15">
        <f t="shared" ref="I54" si="8">G54/F54</f>
        <v>0.98177583561643844</v>
      </c>
      <c r="J54" s="14" t="str">
        <f>IF(OR(H54-100%&gt;=30%,100%-H54&gt;=30%),"1","0")</f>
        <v>1</v>
      </c>
      <c r="K54" s="14" t="str">
        <f>IF(OR(I54-100%&gt;=15%,100%-I54&gt;=15%),"1","0")</f>
        <v>0</v>
      </c>
      <c r="L54" s="14">
        <f>J54+K54</f>
        <v>1</v>
      </c>
    </row>
    <row r="55" spans="1:12" s="16" customFormat="1" ht="15.75" hidden="1" thickTop="1" x14ac:dyDescent="0.25">
      <c r="B55" s="16" t="str">
        <f t="shared" si="2"/>
        <v>a</v>
      </c>
      <c r="C55" s="17" t="s">
        <v>0</v>
      </c>
      <c r="D55" s="18" t="s">
        <v>4</v>
      </c>
      <c r="E55" s="19">
        <v>100</v>
      </c>
      <c r="F55" s="19">
        <v>182.5</v>
      </c>
      <c r="G55" s="19">
        <v>179.17409000000001</v>
      </c>
    </row>
    <row r="56" spans="1:12" s="16" customFormat="1" ht="15.75" hidden="1" thickTop="1" x14ac:dyDescent="0.25">
      <c r="B56" s="16" t="str">
        <f t="shared" si="2"/>
        <v>a</v>
      </c>
      <c r="C56" s="17" t="s">
        <v>0</v>
      </c>
      <c r="D56" s="20" t="s">
        <v>6</v>
      </c>
      <c r="E56" s="21">
        <v>90</v>
      </c>
      <c r="F56" s="21">
        <v>167.5</v>
      </c>
      <c r="G56" s="21">
        <v>164.17409000000001</v>
      </c>
    </row>
    <row r="57" spans="1:12" s="16" customFormat="1" ht="15.75" hidden="1" thickTop="1" x14ac:dyDescent="0.25">
      <c r="B57" s="16" t="str">
        <f t="shared" si="2"/>
        <v>a</v>
      </c>
      <c r="C57" s="17" t="s">
        <v>0</v>
      </c>
      <c r="D57" s="20" t="s">
        <v>10</v>
      </c>
      <c r="E57" s="21">
        <v>10</v>
      </c>
      <c r="F57" s="21">
        <v>15</v>
      </c>
      <c r="G57" s="21">
        <v>15</v>
      </c>
    </row>
    <row r="58" spans="1:12" ht="106.5" thickTop="1" thickBot="1" x14ac:dyDescent="0.3">
      <c r="A58" t="s">
        <v>203</v>
      </c>
      <c r="B58" t="str">
        <f t="shared" si="2"/>
        <v>a</v>
      </c>
      <c r="C58" s="5" t="s">
        <v>29</v>
      </c>
      <c r="D58" s="6" t="s">
        <v>30</v>
      </c>
      <c r="E58" s="2">
        <v>7260</v>
      </c>
      <c r="F58" s="2">
        <v>7188.5330000000004</v>
      </c>
      <c r="G58" s="2">
        <v>11747.025310000001</v>
      </c>
      <c r="H58" s="1">
        <f>F58/E58</f>
        <v>0.99015606060606065</v>
      </c>
      <c r="I58" s="1">
        <f t="shared" ref="I58" si="9">G58/F58</f>
        <v>1.6341338782196591</v>
      </c>
      <c r="J58" s="2"/>
      <c r="K58" s="26" t="s">
        <v>204</v>
      </c>
      <c r="L58" s="2" t="e">
        <f>J58+K58</f>
        <v>#VALUE!</v>
      </c>
    </row>
    <row r="59" spans="1:12" ht="15.75" hidden="1" thickTop="1" x14ac:dyDescent="0.25">
      <c r="B59" t="str">
        <f t="shared" si="2"/>
        <v>a</v>
      </c>
      <c r="C59" s="7" t="s">
        <v>0</v>
      </c>
      <c r="D59" s="8" t="s">
        <v>4</v>
      </c>
      <c r="E59" s="9">
        <v>7230</v>
      </c>
      <c r="F59" s="9">
        <v>7068.9870000000001</v>
      </c>
      <c r="G59" s="9">
        <v>11588.405869999999</v>
      </c>
    </row>
    <row r="60" spans="1:12" ht="15.75" hidden="1" thickTop="1" x14ac:dyDescent="0.25">
      <c r="B60" t="str">
        <f t="shared" si="2"/>
        <v>a</v>
      </c>
      <c r="C60" s="7" t="s">
        <v>0</v>
      </c>
      <c r="D60" s="10" t="s">
        <v>5</v>
      </c>
      <c r="E60" s="11">
        <v>3100</v>
      </c>
      <c r="F60" s="11">
        <v>3293.2</v>
      </c>
      <c r="G60" s="11">
        <v>5189.7583400000003</v>
      </c>
    </row>
    <row r="61" spans="1:12" ht="15.75" hidden="1" thickTop="1" x14ac:dyDescent="0.25">
      <c r="B61" t="str">
        <f t="shared" si="2"/>
        <v>a</v>
      </c>
      <c r="C61" s="7" t="s">
        <v>0</v>
      </c>
      <c r="D61" s="10" t="s">
        <v>6</v>
      </c>
      <c r="E61" s="11">
        <v>4006</v>
      </c>
      <c r="F61" s="11">
        <v>3669.4870000000001</v>
      </c>
      <c r="G61" s="11">
        <v>6032.33698</v>
      </c>
    </row>
    <row r="62" spans="1:12" ht="15.75" hidden="1" thickTop="1" x14ac:dyDescent="0.25">
      <c r="B62" t="str">
        <f t="shared" si="2"/>
        <v>a</v>
      </c>
      <c r="C62" s="7" t="s">
        <v>0</v>
      </c>
      <c r="D62" s="10" t="s">
        <v>8</v>
      </c>
      <c r="E62" s="11">
        <v>50</v>
      </c>
      <c r="F62" s="11">
        <v>3.7</v>
      </c>
      <c r="G62" s="11">
        <v>263.88799</v>
      </c>
    </row>
    <row r="63" spans="1:12" ht="15.75" hidden="1" thickTop="1" x14ac:dyDescent="0.25">
      <c r="B63" t="str">
        <f t="shared" si="2"/>
        <v>a</v>
      </c>
      <c r="C63" s="7" t="s">
        <v>0</v>
      </c>
      <c r="D63" s="10" t="s">
        <v>9</v>
      </c>
      <c r="E63" s="11">
        <v>30</v>
      </c>
      <c r="F63" s="11">
        <v>62</v>
      </c>
      <c r="G63" s="11">
        <v>62</v>
      </c>
    </row>
    <row r="64" spans="1:12" ht="15.75" hidden="1" thickTop="1" x14ac:dyDescent="0.25">
      <c r="B64" t="str">
        <f t="shared" si="2"/>
        <v>a</v>
      </c>
      <c r="C64" s="7" t="s">
        <v>0</v>
      </c>
      <c r="D64" s="10" t="s">
        <v>10</v>
      </c>
      <c r="E64" s="11">
        <v>44</v>
      </c>
      <c r="F64" s="11">
        <v>40.6</v>
      </c>
      <c r="G64" s="11">
        <v>40.422559999999997</v>
      </c>
    </row>
    <row r="65" spans="1:12" ht="15.75" hidden="1" thickTop="1" x14ac:dyDescent="0.25">
      <c r="B65" t="str">
        <f t="shared" si="2"/>
        <v>a</v>
      </c>
      <c r="C65" s="7" t="s">
        <v>0</v>
      </c>
      <c r="D65" s="8" t="s">
        <v>11</v>
      </c>
      <c r="E65" s="9">
        <v>30</v>
      </c>
      <c r="F65" s="9">
        <v>84.308999999999997</v>
      </c>
      <c r="G65" s="9">
        <v>92.596080000000001</v>
      </c>
    </row>
    <row r="66" spans="1:12" ht="15.75" hidden="1" thickTop="1" x14ac:dyDescent="0.25">
      <c r="B66" t="str">
        <f t="shared" si="2"/>
        <v>a</v>
      </c>
      <c r="C66" s="7" t="s">
        <v>0</v>
      </c>
      <c r="D66" s="8" t="s">
        <v>12</v>
      </c>
      <c r="E66" s="9">
        <v>0</v>
      </c>
      <c r="F66" s="9">
        <v>35.237000000000002</v>
      </c>
      <c r="G66" s="9">
        <v>66.023359999999997</v>
      </c>
    </row>
    <row r="67" spans="1:12" s="16" customFormat="1" ht="15.75" hidden="1" thickTop="1" x14ac:dyDescent="0.25">
      <c r="B67" s="16" t="str">
        <f t="shared" si="2"/>
        <v>a</v>
      </c>
      <c r="C67" s="22" t="s">
        <v>0</v>
      </c>
      <c r="D67" s="23" t="s">
        <v>13</v>
      </c>
      <c r="E67" s="24">
        <v>0</v>
      </c>
      <c r="F67" s="24">
        <v>35.237000000000002</v>
      </c>
      <c r="G67" s="24">
        <v>66.023359999999997</v>
      </c>
    </row>
    <row r="68" spans="1:12" s="16" customFormat="1" ht="15.75" hidden="1" thickTop="1" x14ac:dyDescent="0.25">
      <c r="B68" s="16" t="str">
        <f t="shared" si="2"/>
        <v>a</v>
      </c>
      <c r="C68" s="22" t="s">
        <v>0</v>
      </c>
      <c r="D68" s="25" t="s">
        <v>14</v>
      </c>
      <c r="E68" s="24">
        <v>0</v>
      </c>
      <c r="F68" s="24">
        <v>35.237000000000002</v>
      </c>
      <c r="G68" s="24">
        <v>66.023359999999997</v>
      </c>
    </row>
    <row r="69" spans="1:12" ht="31.5" thickTop="1" thickBot="1" x14ac:dyDescent="0.3">
      <c r="A69" t="s">
        <v>203</v>
      </c>
      <c r="B69" t="str">
        <f t="shared" si="2"/>
        <v>a</v>
      </c>
      <c r="C69" s="5" t="s">
        <v>31</v>
      </c>
      <c r="D69" s="6" t="s">
        <v>32</v>
      </c>
      <c r="E69" s="2">
        <v>22349</v>
      </c>
      <c r="F69" s="2">
        <v>22230.852999999996</v>
      </c>
      <c r="G69" s="2">
        <v>22134.427340000002</v>
      </c>
      <c r="H69" s="1">
        <f>F69/E69</f>
        <v>0.99471354423016667</v>
      </c>
      <c r="I69" s="1">
        <f t="shared" ref="I69" si="10">G69/F69</f>
        <v>0.99566252990832183</v>
      </c>
      <c r="J69" s="2"/>
      <c r="K69" s="2"/>
      <c r="L69" s="2">
        <f>J69+K69</f>
        <v>0</v>
      </c>
    </row>
    <row r="70" spans="1:12" ht="15.75" hidden="1" thickTop="1" x14ac:dyDescent="0.25">
      <c r="B70" t="str">
        <f t="shared" si="2"/>
        <v>a</v>
      </c>
      <c r="C70" s="7" t="s">
        <v>0</v>
      </c>
      <c r="D70" s="8" t="s">
        <v>4</v>
      </c>
      <c r="E70" s="9">
        <v>22049</v>
      </c>
      <c r="F70" s="9">
        <v>21971.228999999996</v>
      </c>
      <c r="G70" s="9">
        <v>21944.194640000002</v>
      </c>
    </row>
    <row r="71" spans="1:12" ht="15.75" hidden="1" thickTop="1" x14ac:dyDescent="0.25">
      <c r="B71" t="str">
        <f t="shared" si="2"/>
        <v>a</v>
      </c>
      <c r="C71" s="7" t="s">
        <v>0</v>
      </c>
      <c r="D71" s="10" t="s">
        <v>5</v>
      </c>
      <c r="E71" s="11">
        <v>17000</v>
      </c>
      <c r="F71" s="11">
        <v>17771.5</v>
      </c>
      <c r="G71" s="11">
        <v>17770.977320000002</v>
      </c>
    </row>
    <row r="72" spans="1:12" ht="15.75" hidden="1" thickTop="1" x14ac:dyDescent="0.25">
      <c r="B72" t="str">
        <f t="shared" si="2"/>
        <v>a</v>
      </c>
      <c r="C72" s="7" t="s">
        <v>0</v>
      </c>
      <c r="D72" s="10" t="s">
        <v>6</v>
      </c>
      <c r="E72" s="11">
        <v>4900</v>
      </c>
      <c r="F72" s="11">
        <v>3976.8000000000006</v>
      </c>
      <c r="G72" s="11">
        <v>3960.9042499999996</v>
      </c>
    </row>
    <row r="73" spans="1:12" ht="15.75" hidden="1" thickTop="1" x14ac:dyDescent="0.25">
      <c r="B73" t="str">
        <f t="shared" si="2"/>
        <v>a</v>
      </c>
      <c r="C73" s="7" t="s">
        <v>0</v>
      </c>
      <c r="D73" s="10" t="s">
        <v>8</v>
      </c>
      <c r="E73" s="11">
        <v>3</v>
      </c>
      <c r="F73" s="11">
        <v>0</v>
      </c>
      <c r="G73" s="11">
        <v>0</v>
      </c>
    </row>
    <row r="74" spans="1:12" ht="15.75" hidden="1" thickTop="1" x14ac:dyDescent="0.25">
      <c r="B74" t="str">
        <f t="shared" si="2"/>
        <v>a</v>
      </c>
      <c r="C74" s="7" t="s">
        <v>0</v>
      </c>
      <c r="D74" s="10" t="s">
        <v>9</v>
      </c>
      <c r="E74" s="11">
        <v>102</v>
      </c>
      <c r="F74" s="11">
        <v>170.02699999999999</v>
      </c>
      <c r="G74" s="11">
        <v>159.99641999999994</v>
      </c>
    </row>
    <row r="75" spans="1:12" ht="15.75" hidden="1" thickTop="1" x14ac:dyDescent="0.25">
      <c r="B75" t="str">
        <f t="shared" si="2"/>
        <v>a</v>
      </c>
      <c r="C75" s="7" t="s">
        <v>0</v>
      </c>
      <c r="D75" s="10" t="s">
        <v>10</v>
      </c>
      <c r="E75" s="11">
        <v>44</v>
      </c>
      <c r="F75" s="11">
        <v>52.902000000000001</v>
      </c>
      <c r="G75" s="11">
        <v>52.316649999999996</v>
      </c>
    </row>
    <row r="76" spans="1:12" ht="15.75" hidden="1" thickTop="1" x14ac:dyDescent="0.25">
      <c r="B76" t="str">
        <f t="shared" si="2"/>
        <v>a</v>
      </c>
      <c r="C76" s="7" t="s">
        <v>0</v>
      </c>
      <c r="D76" s="8" t="s">
        <v>11</v>
      </c>
      <c r="E76" s="9">
        <v>300</v>
      </c>
      <c r="F76" s="9">
        <v>259.62400000000002</v>
      </c>
      <c r="G76" s="9">
        <v>190.23269999999999</v>
      </c>
    </row>
    <row r="77" spans="1:12" s="16" customFormat="1" ht="46.5" hidden="1" thickTop="1" thickBot="1" x14ac:dyDescent="0.3">
      <c r="B77" s="16" t="str">
        <f t="shared" si="2"/>
        <v>a</v>
      </c>
      <c r="C77" s="12" t="s">
        <v>33</v>
      </c>
      <c r="D77" s="13" t="s">
        <v>34</v>
      </c>
      <c r="E77" s="14">
        <v>21816</v>
      </c>
      <c r="F77" s="14">
        <v>21627.061000000002</v>
      </c>
      <c r="G77" s="14">
        <v>21551.582950000004</v>
      </c>
      <c r="H77" s="15">
        <f>F77/E77</f>
        <v>0.99133942977631107</v>
      </c>
      <c r="I77" s="15">
        <f t="shared" ref="I77" si="11">G77/F77</f>
        <v>0.99651001816659246</v>
      </c>
      <c r="J77" s="14" t="str">
        <f>IF(OR(H77-100%&gt;=30%,100%-H77&gt;=30%),"1","0")</f>
        <v>0</v>
      </c>
      <c r="K77" s="14" t="str">
        <f>IF(OR(I77-100%&gt;=15%,100%-I77&gt;=15%),"1","0")</f>
        <v>0</v>
      </c>
      <c r="L77" s="14">
        <f>J77+K77</f>
        <v>0</v>
      </c>
    </row>
    <row r="78" spans="1:12" s="16" customFormat="1" ht="15.75" hidden="1" thickTop="1" x14ac:dyDescent="0.25">
      <c r="B78" s="16" t="str">
        <f t="shared" ref="B78:B141" si="12">IF(OR(E78&lt;&gt;0,F78&lt;&gt;0,G78&lt;&gt;0),"a","b")</f>
        <v>a</v>
      </c>
      <c r="C78" s="17" t="s">
        <v>0</v>
      </c>
      <c r="D78" s="18" t="s">
        <v>4</v>
      </c>
      <c r="E78" s="19">
        <v>21516</v>
      </c>
      <c r="F78" s="19">
        <v>21367.437000000002</v>
      </c>
      <c r="G78" s="19">
        <v>21361.350250000003</v>
      </c>
    </row>
    <row r="79" spans="1:12" s="16" customFormat="1" ht="15.75" hidden="1" thickTop="1" x14ac:dyDescent="0.25">
      <c r="B79" s="16" t="str">
        <f t="shared" si="12"/>
        <v>a</v>
      </c>
      <c r="C79" s="17" t="s">
        <v>0</v>
      </c>
      <c r="D79" s="20" t="s">
        <v>5</v>
      </c>
      <c r="E79" s="21">
        <v>17000</v>
      </c>
      <c r="F79" s="21">
        <v>17771.5</v>
      </c>
      <c r="G79" s="21">
        <v>17770.977320000002</v>
      </c>
    </row>
    <row r="80" spans="1:12" s="16" customFormat="1" ht="15.75" hidden="1" thickTop="1" x14ac:dyDescent="0.25">
      <c r="B80" s="16" t="str">
        <f t="shared" si="12"/>
        <v>a</v>
      </c>
      <c r="C80" s="17" t="s">
        <v>0</v>
      </c>
      <c r="D80" s="20" t="s">
        <v>6</v>
      </c>
      <c r="E80" s="21">
        <v>4437</v>
      </c>
      <c r="F80" s="21">
        <v>3441.3</v>
      </c>
      <c r="G80" s="21">
        <v>3437.5340099999999</v>
      </c>
    </row>
    <row r="81" spans="2:12" s="16" customFormat="1" ht="15.75" hidden="1" thickTop="1" x14ac:dyDescent="0.25">
      <c r="B81" s="16" t="str">
        <f t="shared" si="12"/>
        <v>a</v>
      </c>
      <c r="C81" s="17" t="s">
        <v>0</v>
      </c>
      <c r="D81" s="20" t="s">
        <v>8</v>
      </c>
      <c r="E81" s="21">
        <v>3</v>
      </c>
      <c r="F81" s="21">
        <v>0</v>
      </c>
      <c r="G81" s="21">
        <v>0</v>
      </c>
    </row>
    <row r="82" spans="2:12" s="16" customFormat="1" ht="15.75" hidden="1" thickTop="1" x14ac:dyDescent="0.25">
      <c r="B82" s="16" t="str">
        <f t="shared" si="12"/>
        <v>a</v>
      </c>
      <c r="C82" s="17" t="s">
        <v>0</v>
      </c>
      <c r="D82" s="20" t="s">
        <v>9</v>
      </c>
      <c r="E82" s="21">
        <v>44</v>
      </c>
      <c r="F82" s="21">
        <v>113.7</v>
      </c>
      <c r="G82" s="21">
        <v>112.1382</v>
      </c>
    </row>
    <row r="83" spans="2:12" s="16" customFormat="1" ht="15.75" hidden="1" thickTop="1" x14ac:dyDescent="0.25">
      <c r="B83" s="16" t="str">
        <f t="shared" si="12"/>
        <v>a</v>
      </c>
      <c r="C83" s="17" t="s">
        <v>0</v>
      </c>
      <c r="D83" s="20" t="s">
        <v>10</v>
      </c>
      <c r="E83" s="21">
        <v>32</v>
      </c>
      <c r="F83" s="21">
        <v>40.936999999999998</v>
      </c>
      <c r="G83" s="21">
        <v>40.700719999999997</v>
      </c>
    </row>
    <row r="84" spans="2:12" s="16" customFormat="1" ht="15.75" hidden="1" thickTop="1" x14ac:dyDescent="0.25">
      <c r="B84" s="16" t="str">
        <f t="shared" si="12"/>
        <v>a</v>
      </c>
      <c r="C84" s="17" t="s">
        <v>0</v>
      </c>
      <c r="D84" s="18" t="s">
        <v>11</v>
      </c>
      <c r="E84" s="19">
        <v>300</v>
      </c>
      <c r="F84" s="19">
        <v>259.62400000000002</v>
      </c>
      <c r="G84" s="19">
        <v>190.23269999999999</v>
      </c>
    </row>
    <row r="85" spans="2:12" s="16" customFormat="1" ht="46.5" hidden="1" thickTop="1" thickBot="1" x14ac:dyDescent="0.3">
      <c r="B85" s="16" t="str">
        <f t="shared" si="12"/>
        <v>a</v>
      </c>
      <c r="C85" s="12" t="s">
        <v>35</v>
      </c>
      <c r="D85" s="13" t="s">
        <v>36</v>
      </c>
      <c r="E85" s="14">
        <v>99</v>
      </c>
      <c r="F85" s="14">
        <v>114.565</v>
      </c>
      <c r="G85" s="14">
        <v>112.84226</v>
      </c>
      <c r="H85" s="15">
        <f>F85/E85</f>
        <v>1.1572222222222222</v>
      </c>
      <c r="I85" s="15">
        <f t="shared" ref="I85" si="13">G85/F85</f>
        <v>0.98496277222537421</v>
      </c>
      <c r="J85" s="14" t="str">
        <f>IF(OR(H85-100%&gt;=30%,100%-H85&gt;=30%),"1","0")</f>
        <v>0</v>
      </c>
      <c r="K85" s="14" t="str">
        <f>IF(OR(I85-100%&gt;=15%,100%-I85&gt;=15%),"1","0")</f>
        <v>0</v>
      </c>
      <c r="L85" s="14">
        <f>J85+K85</f>
        <v>0</v>
      </c>
    </row>
    <row r="86" spans="2:12" s="16" customFormat="1" ht="15.75" hidden="1" thickTop="1" x14ac:dyDescent="0.25">
      <c r="B86" s="16" t="str">
        <f t="shared" si="12"/>
        <v>a</v>
      </c>
      <c r="C86" s="17" t="s">
        <v>0</v>
      </c>
      <c r="D86" s="18" t="s">
        <v>4</v>
      </c>
      <c r="E86" s="19">
        <v>99</v>
      </c>
      <c r="F86" s="19">
        <v>114.565</v>
      </c>
      <c r="G86" s="19">
        <v>112.84226</v>
      </c>
    </row>
    <row r="87" spans="2:12" s="16" customFormat="1" ht="15.75" hidden="1" thickTop="1" x14ac:dyDescent="0.25">
      <c r="B87" s="16" t="str">
        <f t="shared" si="12"/>
        <v>a</v>
      </c>
      <c r="C87" s="17" t="s">
        <v>0</v>
      </c>
      <c r="D87" s="20" t="s">
        <v>6</v>
      </c>
      <c r="E87" s="21">
        <v>91</v>
      </c>
      <c r="F87" s="21">
        <v>106.2</v>
      </c>
      <c r="G87" s="21">
        <v>105.93343</v>
      </c>
    </row>
    <row r="88" spans="2:12" s="16" customFormat="1" ht="15.75" hidden="1" thickTop="1" x14ac:dyDescent="0.25">
      <c r="B88" s="16" t="str">
        <f t="shared" si="12"/>
        <v>a</v>
      </c>
      <c r="C88" s="17" t="s">
        <v>0</v>
      </c>
      <c r="D88" s="20" t="s">
        <v>9</v>
      </c>
      <c r="E88" s="21">
        <v>7</v>
      </c>
      <c r="F88" s="21">
        <v>7</v>
      </c>
      <c r="G88" s="21">
        <v>5.5483900000000004</v>
      </c>
    </row>
    <row r="89" spans="2:12" s="16" customFormat="1" ht="15.75" hidden="1" thickTop="1" x14ac:dyDescent="0.25">
      <c r="B89" s="16" t="str">
        <f t="shared" si="12"/>
        <v>a</v>
      </c>
      <c r="C89" s="17" t="s">
        <v>0</v>
      </c>
      <c r="D89" s="20" t="s">
        <v>10</v>
      </c>
      <c r="E89" s="21">
        <v>1</v>
      </c>
      <c r="F89" s="21">
        <v>1.365</v>
      </c>
      <c r="G89" s="21">
        <v>1.3604400000000001</v>
      </c>
    </row>
    <row r="90" spans="2:12" s="16" customFormat="1" ht="46.5" hidden="1" thickTop="1" thickBot="1" x14ac:dyDescent="0.3">
      <c r="B90" s="16" t="str">
        <f t="shared" si="12"/>
        <v>a</v>
      </c>
      <c r="C90" s="12" t="s">
        <v>37</v>
      </c>
      <c r="D90" s="13" t="s">
        <v>38</v>
      </c>
      <c r="E90" s="14">
        <v>70</v>
      </c>
      <c r="F90" s="14">
        <v>89.12</v>
      </c>
      <c r="G90" s="14">
        <v>87.831849999999989</v>
      </c>
      <c r="H90" s="15">
        <f>F90/E90</f>
        <v>1.2731428571428571</v>
      </c>
      <c r="I90" s="15">
        <f t="shared" ref="I90" si="14">G90/F90</f>
        <v>0.98554589317773766</v>
      </c>
      <c r="J90" s="14" t="str">
        <f>IF(OR(H90-100%&gt;=30%,100%-H90&gt;=30%),"1","0")</f>
        <v>0</v>
      </c>
      <c r="K90" s="14" t="str">
        <f>IF(OR(I90-100%&gt;=15%,100%-I90&gt;=15%),"1","0")</f>
        <v>0</v>
      </c>
      <c r="L90" s="14">
        <f>J90+K90</f>
        <v>0</v>
      </c>
    </row>
    <row r="91" spans="2:12" s="16" customFormat="1" ht="15.75" hidden="1" thickTop="1" x14ac:dyDescent="0.25">
      <c r="B91" s="16" t="str">
        <f t="shared" si="12"/>
        <v>a</v>
      </c>
      <c r="C91" s="17" t="s">
        <v>0</v>
      </c>
      <c r="D91" s="18" t="s">
        <v>4</v>
      </c>
      <c r="E91" s="19">
        <v>70</v>
      </c>
      <c r="F91" s="19">
        <v>89.12</v>
      </c>
      <c r="G91" s="19">
        <v>87.831849999999989</v>
      </c>
    </row>
    <row r="92" spans="2:12" s="16" customFormat="1" ht="15.75" hidden="1" thickTop="1" x14ac:dyDescent="0.25">
      <c r="B92" s="16" t="str">
        <f t="shared" si="12"/>
        <v>a</v>
      </c>
      <c r="C92" s="17" t="s">
        <v>0</v>
      </c>
      <c r="D92" s="20" t="s">
        <v>6</v>
      </c>
      <c r="E92" s="21">
        <v>60</v>
      </c>
      <c r="F92" s="21">
        <v>79.12</v>
      </c>
      <c r="G92" s="21">
        <v>78.033339999999995</v>
      </c>
    </row>
    <row r="93" spans="2:12" s="16" customFormat="1" ht="15.75" hidden="1" thickTop="1" x14ac:dyDescent="0.25">
      <c r="B93" s="16" t="str">
        <f t="shared" si="12"/>
        <v>a</v>
      </c>
      <c r="C93" s="17" t="s">
        <v>0</v>
      </c>
      <c r="D93" s="20" t="s">
        <v>9</v>
      </c>
      <c r="E93" s="21">
        <v>9</v>
      </c>
      <c r="F93" s="21">
        <v>9.85</v>
      </c>
      <c r="G93" s="21">
        <v>9.7237100000000005</v>
      </c>
    </row>
    <row r="94" spans="2:12" s="16" customFormat="1" ht="15.75" hidden="1" thickTop="1" x14ac:dyDescent="0.25">
      <c r="B94" s="16" t="str">
        <f t="shared" si="12"/>
        <v>a</v>
      </c>
      <c r="C94" s="17" t="s">
        <v>0</v>
      </c>
      <c r="D94" s="20" t="s">
        <v>10</v>
      </c>
      <c r="E94" s="21">
        <v>1</v>
      </c>
      <c r="F94" s="21">
        <v>0.15</v>
      </c>
      <c r="G94" s="21">
        <v>7.4800000000000005E-2</v>
      </c>
    </row>
    <row r="95" spans="2:12" s="16" customFormat="1" ht="46.5" hidden="1" thickTop="1" thickBot="1" x14ac:dyDescent="0.3">
      <c r="B95" s="16" t="str">
        <f t="shared" si="12"/>
        <v>a</v>
      </c>
      <c r="C95" s="12" t="s">
        <v>39</v>
      </c>
      <c r="D95" s="13" t="s">
        <v>40</v>
      </c>
      <c r="E95" s="14">
        <v>83</v>
      </c>
      <c r="F95" s="14">
        <v>101</v>
      </c>
      <c r="G95" s="14">
        <v>98.895330000000001</v>
      </c>
      <c r="H95" s="15">
        <f>F95/E95</f>
        <v>1.2168674698795181</v>
      </c>
      <c r="I95" s="15">
        <f t="shared" ref="I95" si="15">G95/F95</f>
        <v>0.97916168316831687</v>
      </c>
      <c r="J95" s="14" t="str">
        <f>IF(OR(H95-100%&gt;=30%,100%-H95&gt;=30%),"1","0")</f>
        <v>0</v>
      </c>
      <c r="K95" s="14" t="str">
        <f>IF(OR(I95-100%&gt;=15%,100%-I95&gt;=15%),"1","0")</f>
        <v>0</v>
      </c>
      <c r="L95" s="14">
        <f>J95+K95</f>
        <v>0</v>
      </c>
    </row>
    <row r="96" spans="2:12" s="16" customFormat="1" ht="15.75" hidden="1" thickTop="1" x14ac:dyDescent="0.25">
      <c r="B96" s="16" t="str">
        <f t="shared" si="12"/>
        <v>a</v>
      </c>
      <c r="C96" s="17" t="s">
        <v>0</v>
      </c>
      <c r="D96" s="18" t="s">
        <v>4</v>
      </c>
      <c r="E96" s="19">
        <v>83</v>
      </c>
      <c r="F96" s="19">
        <v>101</v>
      </c>
      <c r="G96" s="19">
        <v>98.895330000000001</v>
      </c>
    </row>
    <row r="97" spans="2:12" s="16" customFormat="1" ht="15.75" hidden="1" thickTop="1" x14ac:dyDescent="0.25">
      <c r="B97" s="16" t="str">
        <f t="shared" si="12"/>
        <v>a</v>
      </c>
      <c r="C97" s="17" t="s">
        <v>0</v>
      </c>
      <c r="D97" s="20" t="s">
        <v>6</v>
      </c>
      <c r="E97" s="21">
        <v>75</v>
      </c>
      <c r="F97" s="21">
        <v>93</v>
      </c>
      <c r="G97" s="21">
        <v>92.501519999999999</v>
      </c>
    </row>
    <row r="98" spans="2:12" s="16" customFormat="1" ht="15.75" hidden="1" thickTop="1" x14ac:dyDescent="0.25">
      <c r="B98" s="16" t="str">
        <f t="shared" si="12"/>
        <v>a</v>
      </c>
      <c r="C98" s="17" t="s">
        <v>0</v>
      </c>
      <c r="D98" s="20" t="s">
        <v>9</v>
      </c>
      <c r="E98" s="21">
        <v>8</v>
      </c>
      <c r="F98" s="21">
        <v>8</v>
      </c>
      <c r="G98" s="21">
        <v>6.3938100000000002</v>
      </c>
    </row>
    <row r="99" spans="2:12" s="16" customFormat="1" ht="46.5" hidden="1" thickTop="1" thickBot="1" x14ac:dyDescent="0.3">
      <c r="B99" s="16" t="str">
        <f t="shared" si="12"/>
        <v>a</v>
      </c>
      <c r="C99" s="12" t="s">
        <v>41</v>
      </c>
      <c r="D99" s="13" t="s">
        <v>42</v>
      </c>
      <c r="E99" s="14">
        <v>47</v>
      </c>
      <c r="F99" s="14">
        <v>48.2</v>
      </c>
      <c r="G99" s="14">
        <v>44.846960000000003</v>
      </c>
      <c r="H99" s="15">
        <f>F99/E99</f>
        <v>1.0255319148936171</v>
      </c>
      <c r="I99" s="15">
        <f t="shared" ref="I99" si="16">G99/F99</f>
        <v>0.93043485477178423</v>
      </c>
      <c r="J99" s="14" t="str">
        <f>IF(OR(H99-100%&gt;=30%,100%-H99&gt;=30%),"1","0")</f>
        <v>0</v>
      </c>
      <c r="K99" s="14" t="str">
        <f>IF(OR(I99-100%&gt;=15%,100%-I99&gt;=15%),"1","0")</f>
        <v>0</v>
      </c>
      <c r="L99" s="14">
        <f>J99+K99</f>
        <v>0</v>
      </c>
    </row>
    <row r="100" spans="2:12" s="16" customFormat="1" ht="15.75" hidden="1" thickTop="1" x14ac:dyDescent="0.25">
      <c r="B100" s="16" t="str">
        <f t="shared" si="12"/>
        <v>a</v>
      </c>
      <c r="C100" s="17" t="s">
        <v>0</v>
      </c>
      <c r="D100" s="18" t="s">
        <v>4</v>
      </c>
      <c r="E100" s="19">
        <v>47</v>
      </c>
      <c r="F100" s="19">
        <v>48.2</v>
      </c>
      <c r="G100" s="19">
        <v>44.846960000000003</v>
      </c>
    </row>
    <row r="101" spans="2:12" s="16" customFormat="1" ht="15.75" hidden="1" thickTop="1" x14ac:dyDescent="0.25">
      <c r="B101" s="16" t="str">
        <f t="shared" si="12"/>
        <v>a</v>
      </c>
      <c r="C101" s="17" t="s">
        <v>0</v>
      </c>
      <c r="D101" s="20" t="s">
        <v>6</v>
      </c>
      <c r="E101" s="21">
        <v>40</v>
      </c>
      <c r="F101" s="21">
        <v>40</v>
      </c>
      <c r="G101" s="21">
        <v>37.111310000000003</v>
      </c>
    </row>
    <row r="102" spans="2:12" s="16" customFormat="1" ht="15.75" hidden="1" thickTop="1" x14ac:dyDescent="0.25">
      <c r="B102" s="16" t="str">
        <f t="shared" si="12"/>
        <v>a</v>
      </c>
      <c r="C102" s="17" t="s">
        <v>0</v>
      </c>
      <c r="D102" s="20" t="s">
        <v>9</v>
      </c>
      <c r="E102" s="21">
        <v>6</v>
      </c>
      <c r="F102" s="21">
        <v>7</v>
      </c>
      <c r="G102" s="21">
        <v>6.60189</v>
      </c>
    </row>
    <row r="103" spans="2:12" s="16" customFormat="1" ht="15.75" hidden="1" thickTop="1" x14ac:dyDescent="0.25">
      <c r="B103" s="16" t="str">
        <f t="shared" si="12"/>
        <v>a</v>
      </c>
      <c r="C103" s="17" t="s">
        <v>0</v>
      </c>
      <c r="D103" s="20" t="s">
        <v>10</v>
      </c>
      <c r="E103" s="21">
        <v>1</v>
      </c>
      <c r="F103" s="21">
        <v>1.2</v>
      </c>
      <c r="G103" s="21">
        <v>1.1337600000000001</v>
      </c>
    </row>
    <row r="104" spans="2:12" s="16" customFormat="1" ht="61.5" hidden="1" thickTop="1" thickBot="1" x14ac:dyDescent="0.3">
      <c r="B104" s="16" t="str">
        <f t="shared" si="12"/>
        <v>a</v>
      </c>
      <c r="C104" s="12" t="s">
        <v>43</v>
      </c>
      <c r="D104" s="13" t="s">
        <v>44</v>
      </c>
      <c r="E104" s="14">
        <v>66</v>
      </c>
      <c r="F104" s="14">
        <v>63.669999999999995</v>
      </c>
      <c r="G104" s="14">
        <v>59.824889999999996</v>
      </c>
      <c r="H104" s="15">
        <f>F104/E104</f>
        <v>0.96469696969696961</v>
      </c>
      <c r="I104" s="15">
        <f t="shared" ref="I104" si="17">G104/F104</f>
        <v>0.93960876393906079</v>
      </c>
      <c r="J104" s="14" t="str">
        <f>IF(OR(H104-100%&gt;=30%,100%-H104&gt;=30%),"1","0")</f>
        <v>0</v>
      </c>
      <c r="K104" s="14" t="str">
        <f>IF(OR(I104-100%&gt;=15%,100%-I104&gt;=15%),"1","0")</f>
        <v>0</v>
      </c>
      <c r="L104" s="14">
        <f>J104+K104</f>
        <v>0</v>
      </c>
    </row>
    <row r="105" spans="2:12" s="16" customFormat="1" ht="15.75" hidden="1" thickTop="1" x14ac:dyDescent="0.25">
      <c r="B105" s="16" t="str">
        <f t="shared" si="12"/>
        <v>a</v>
      </c>
      <c r="C105" s="17" t="s">
        <v>0</v>
      </c>
      <c r="D105" s="18" t="s">
        <v>4</v>
      </c>
      <c r="E105" s="19">
        <v>66</v>
      </c>
      <c r="F105" s="19">
        <v>63.669999999999995</v>
      </c>
      <c r="G105" s="19">
        <v>59.824889999999996</v>
      </c>
    </row>
    <row r="106" spans="2:12" s="16" customFormat="1" ht="15.75" hidden="1" thickTop="1" x14ac:dyDescent="0.25">
      <c r="B106" s="16" t="str">
        <f t="shared" si="12"/>
        <v>a</v>
      </c>
      <c r="C106" s="17" t="s">
        <v>0</v>
      </c>
      <c r="D106" s="20" t="s">
        <v>6</v>
      </c>
      <c r="E106" s="21">
        <v>54</v>
      </c>
      <c r="F106" s="21">
        <v>48</v>
      </c>
      <c r="G106" s="21">
        <v>46.881549999999997</v>
      </c>
    </row>
    <row r="107" spans="2:12" s="16" customFormat="1" ht="15.75" hidden="1" thickTop="1" x14ac:dyDescent="0.25">
      <c r="B107" s="16" t="str">
        <f t="shared" si="12"/>
        <v>a</v>
      </c>
      <c r="C107" s="17" t="s">
        <v>0</v>
      </c>
      <c r="D107" s="20" t="s">
        <v>9</v>
      </c>
      <c r="E107" s="21">
        <v>7</v>
      </c>
      <c r="F107" s="21">
        <v>9.8000000000000007</v>
      </c>
      <c r="G107" s="21">
        <v>7.0770200000000001</v>
      </c>
    </row>
    <row r="108" spans="2:12" s="16" customFormat="1" ht="15.75" hidden="1" thickTop="1" x14ac:dyDescent="0.25">
      <c r="B108" s="16" t="str">
        <f t="shared" si="12"/>
        <v>a</v>
      </c>
      <c r="C108" s="17" t="s">
        <v>0</v>
      </c>
      <c r="D108" s="20" t="s">
        <v>10</v>
      </c>
      <c r="E108" s="21">
        <v>5</v>
      </c>
      <c r="F108" s="21">
        <v>5.87</v>
      </c>
      <c r="G108" s="21">
        <v>5.86632</v>
      </c>
    </row>
    <row r="109" spans="2:12" s="16" customFormat="1" ht="61.5" hidden="1" thickTop="1" thickBot="1" x14ac:dyDescent="0.3">
      <c r="B109" s="16" t="str">
        <f t="shared" si="12"/>
        <v>a</v>
      </c>
      <c r="C109" s="12" t="s">
        <v>45</v>
      </c>
      <c r="D109" s="13" t="s">
        <v>46</v>
      </c>
      <c r="E109" s="14">
        <v>37</v>
      </c>
      <c r="F109" s="14">
        <v>39.100999999999999</v>
      </c>
      <c r="G109" s="14">
        <v>37.280999999999999</v>
      </c>
      <c r="H109" s="15">
        <f>F109/E109</f>
        <v>1.0567837837837837</v>
      </c>
      <c r="I109" s="15">
        <f t="shared" ref="I109" si="18">G109/F109</f>
        <v>0.95345387585995245</v>
      </c>
      <c r="J109" s="14" t="str">
        <f>IF(OR(H109-100%&gt;=30%,100%-H109&gt;=30%),"1","0")</f>
        <v>0</v>
      </c>
      <c r="K109" s="14" t="str">
        <f>IF(OR(I109-100%&gt;=15%,100%-I109&gt;=15%),"1","0")</f>
        <v>0</v>
      </c>
      <c r="L109" s="14">
        <f>J109+K109</f>
        <v>0</v>
      </c>
    </row>
    <row r="110" spans="2:12" s="16" customFormat="1" ht="15.75" hidden="1" thickTop="1" x14ac:dyDescent="0.25">
      <c r="B110" s="16" t="str">
        <f t="shared" si="12"/>
        <v>a</v>
      </c>
      <c r="C110" s="17" t="s">
        <v>0</v>
      </c>
      <c r="D110" s="18" t="s">
        <v>4</v>
      </c>
      <c r="E110" s="19">
        <v>37</v>
      </c>
      <c r="F110" s="19">
        <v>39.100999999999999</v>
      </c>
      <c r="G110" s="19">
        <v>37.280999999999999</v>
      </c>
    </row>
    <row r="111" spans="2:12" s="16" customFormat="1" ht="15.75" hidden="1" thickTop="1" x14ac:dyDescent="0.25">
      <c r="B111" s="16" t="str">
        <f t="shared" si="12"/>
        <v>a</v>
      </c>
      <c r="C111" s="17" t="s">
        <v>0</v>
      </c>
      <c r="D111" s="20" t="s">
        <v>6</v>
      </c>
      <c r="E111" s="21">
        <v>35</v>
      </c>
      <c r="F111" s="21">
        <v>37.799999999999997</v>
      </c>
      <c r="G111" s="21">
        <v>35.998060000000002</v>
      </c>
    </row>
    <row r="112" spans="2:12" s="16" customFormat="1" ht="15.75" hidden="1" thickTop="1" x14ac:dyDescent="0.25">
      <c r="B112" s="16" t="str">
        <f t="shared" si="12"/>
        <v>a</v>
      </c>
      <c r="C112" s="17" t="s">
        <v>0</v>
      </c>
      <c r="D112" s="20" t="s">
        <v>9</v>
      </c>
      <c r="E112" s="21">
        <v>1</v>
      </c>
      <c r="F112" s="21">
        <v>0.27100000000000002</v>
      </c>
      <c r="G112" s="21">
        <v>0.26001999999999997</v>
      </c>
    </row>
    <row r="113" spans="2:12" s="16" customFormat="1" ht="15.75" hidden="1" thickTop="1" x14ac:dyDescent="0.25">
      <c r="B113" s="16" t="str">
        <f t="shared" si="12"/>
        <v>a</v>
      </c>
      <c r="C113" s="17" t="s">
        <v>0</v>
      </c>
      <c r="D113" s="20" t="s">
        <v>10</v>
      </c>
      <c r="E113" s="21">
        <v>1</v>
      </c>
      <c r="F113" s="21">
        <v>1.03</v>
      </c>
      <c r="G113" s="21">
        <v>1.0229200000000001</v>
      </c>
    </row>
    <row r="114" spans="2:12" s="16" customFormat="1" ht="61.5" hidden="1" thickTop="1" thickBot="1" x14ac:dyDescent="0.3">
      <c r="B114" s="16" t="str">
        <f t="shared" si="12"/>
        <v>a</v>
      </c>
      <c r="C114" s="12" t="s">
        <v>47</v>
      </c>
      <c r="D114" s="13" t="s">
        <v>48</v>
      </c>
      <c r="E114" s="14">
        <v>45</v>
      </c>
      <c r="F114" s="14">
        <v>45.770999999999994</v>
      </c>
      <c r="G114" s="14">
        <v>44.052669999999999</v>
      </c>
      <c r="H114" s="15">
        <f>F114/E114</f>
        <v>1.0171333333333332</v>
      </c>
      <c r="I114" s="15">
        <f t="shared" ref="I114" si="19">G114/F114</f>
        <v>0.96245810666142328</v>
      </c>
      <c r="J114" s="14" t="str">
        <f>IF(OR(H114-100%&gt;=30%,100%-H114&gt;=30%),"1","0")</f>
        <v>0</v>
      </c>
      <c r="K114" s="14" t="str">
        <f>IF(OR(I114-100%&gt;=15%,100%-I114&gt;=15%),"1","0")</f>
        <v>0</v>
      </c>
      <c r="L114" s="14">
        <f>J114+K114</f>
        <v>0</v>
      </c>
    </row>
    <row r="115" spans="2:12" s="16" customFormat="1" ht="15.75" hidden="1" thickTop="1" x14ac:dyDescent="0.25">
      <c r="B115" s="16" t="str">
        <f t="shared" si="12"/>
        <v>a</v>
      </c>
      <c r="C115" s="17" t="s">
        <v>0</v>
      </c>
      <c r="D115" s="18" t="s">
        <v>4</v>
      </c>
      <c r="E115" s="19">
        <v>45</v>
      </c>
      <c r="F115" s="19">
        <v>45.770999999999994</v>
      </c>
      <c r="G115" s="19">
        <v>44.052669999999999</v>
      </c>
    </row>
    <row r="116" spans="2:12" s="16" customFormat="1" ht="15.75" hidden="1" thickTop="1" x14ac:dyDescent="0.25">
      <c r="B116" s="16" t="str">
        <f t="shared" si="12"/>
        <v>a</v>
      </c>
      <c r="C116" s="17" t="s">
        <v>0</v>
      </c>
      <c r="D116" s="20" t="s">
        <v>6</v>
      </c>
      <c r="E116" s="21">
        <v>36</v>
      </c>
      <c r="F116" s="21">
        <v>38.799999999999997</v>
      </c>
      <c r="G116" s="21">
        <v>37.532299999999999</v>
      </c>
    </row>
    <row r="117" spans="2:12" s="16" customFormat="1" ht="15.75" hidden="1" thickTop="1" x14ac:dyDescent="0.25">
      <c r="B117" s="16" t="str">
        <f t="shared" si="12"/>
        <v>a</v>
      </c>
      <c r="C117" s="17" t="s">
        <v>0</v>
      </c>
      <c r="D117" s="20" t="s">
        <v>9</v>
      </c>
      <c r="E117" s="21">
        <v>8</v>
      </c>
      <c r="F117" s="21">
        <v>5.8609999999999998</v>
      </c>
      <c r="G117" s="21">
        <v>5.5315799999999999</v>
      </c>
    </row>
    <row r="118" spans="2:12" s="16" customFormat="1" ht="15.75" hidden="1" thickTop="1" x14ac:dyDescent="0.25">
      <c r="B118" s="16" t="str">
        <f t="shared" si="12"/>
        <v>a</v>
      </c>
      <c r="C118" s="17" t="s">
        <v>0</v>
      </c>
      <c r="D118" s="20" t="s">
        <v>10</v>
      </c>
      <c r="E118" s="21">
        <v>1</v>
      </c>
      <c r="F118" s="21">
        <v>1.1100000000000001</v>
      </c>
      <c r="G118" s="21">
        <v>0.98878999999999995</v>
      </c>
    </row>
    <row r="119" spans="2:12" s="16" customFormat="1" ht="46.5" hidden="1" thickTop="1" thickBot="1" x14ac:dyDescent="0.3">
      <c r="B119" s="16" t="str">
        <f t="shared" si="12"/>
        <v>a</v>
      </c>
      <c r="C119" s="12" t="s">
        <v>49</v>
      </c>
      <c r="D119" s="13" t="s">
        <v>50</v>
      </c>
      <c r="E119" s="14">
        <v>27</v>
      </c>
      <c r="F119" s="14">
        <v>25.8</v>
      </c>
      <c r="G119" s="14">
        <v>23.3733</v>
      </c>
      <c r="H119" s="15">
        <f>F119/E119</f>
        <v>0.9555555555555556</v>
      </c>
      <c r="I119" s="15">
        <f t="shared" ref="I119" si="20">G119/F119</f>
        <v>0.90594186046511627</v>
      </c>
      <c r="J119" s="14" t="str">
        <f>IF(OR(H119-100%&gt;=30%,100%-H119&gt;=30%),"1","0")</f>
        <v>0</v>
      </c>
      <c r="K119" s="14" t="str">
        <f>IF(OR(I119-100%&gt;=15%,100%-I119&gt;=15%),"1","0")</f>
        <v>0</v>
      </c>
      <c r="L119" s="14">
        <f>J119+K119</f>
        <v>0</v>
      </c>
    </row>
    <row r="120" spans="2:12" s="16" customFormat="1" ht="15.75" hidden="1" thickTop="1" x14ac:dyDescent="0.25">
      <c r="B120" s="16" t="str">
        <f t="shared" si="12"/>
        <v>a</v>
      </c>
      <c r="C120" s="17" t="s">
        <v>0</v>
      </c>
      <c r="D120" s="18" t="s">
        <v>4</v>
      </c>
      <c r="E120" s="19">
        <v>27</v>
      </c>
      <c r="F120" s="19">
        <v>25.8</v>
      </c>
      <c r="G120" s="19">
        <v>23.3733</v>
      </c>
    </row>
    <row r="121" spans="2:12" s="16" customFormat="1" ht="15.75" hidden="1" thickTop="1" x14ac:dyDescent="0.25">
      <c r="B121" s="16" t="str">
        <f t="shared" si="12"/>
        <v>a</v>
      </c>
      <c r="C121" s="17" t="s">
        <v>0</v>
      </c>
      <c r="D121" s="20" t="s">
        <v>6</v>
      </c>
      <c r="E121" s="21">
        <v>21</v>
      </c>
      <c r="F121" s="21">
        <v>23.5</v>
      </c>
      <c r="G121" s="21">
        <v>21.770140000000001</v>
      </c>
    </row>
    <row r="122" spans="2:12" s="16" customFormat="1" ht="15.75" hidden="1" thickTop="1" x14ac:dyDescent="0.25">
      <c r="B122" s="16" t="str">
        <f t="shared" si="12"/>
        <v>a</v>
      </c>
      <c r="C122" s="17" t="s">
        <v>0</v>
      </c>
      <c r="D122" s="20" t="s">
        <v>9</v>
      </c>
      <c r="E122" s="21">
        <v>5</v>
      </c>
      <c r="F122" s="21">
        <v>2</v>
      </c>
      <c r="G122" s="21">
        <v>1.3151600000000001</v>
      </c>
    </row>
    <row r="123" spans="2:12" s="16" customFormat="1" ht="15.75" hidden="1" thickTop="1" x14ac:dyDescent="0.25">
      <c r="B123" s="16" t="str">
        <f t="shared" si="12"/>
        <v>a</v>
      </c>
      <c r="C123" s="17" t="s">
        <v>0</v>
      </c>
      <c r="D123" s="20" t="s">
        <v>10</v>
      </c>
      <c r="E123" s="21">
        <v>1</v>
      </c>
      <c r="F123" s="21">
        <v>0.3</v>
      </c>
      <c r="G123" s="21">
        <v>0.28799999999999998</v>
      </c>
    </row>
    <row r="124" spans="2:12" s="16" customFormat="1" ht="61.5" hidden="1" thickTop="1" thickBot="1" x14ac:dyDescent="0.3">
      <c r="B124" s="16" t="str">
        <f t="shared" si="12"/>
        <v>a</v>
      </c>
      <c r="C124" s="12" t="s">
        <v>51</v>
      </c>
      <c r="D124" s="13" t="s">
        <v>52</v>
      </c>
      <c r="E124" s="14">
        <v>18</v>
      </c>
      <c r="F124" s="14">
        <v>23.77</v>
      </c>
      <c r="G124" s="14">
        <v>21.680719999999997</v>
      </c>
      <c r="H124" s="15">
        <f>F124/E124</f>
        <v>1.3205555555555555</v>
      </c>
      <c r="I124" s="15">
        <f t="shared" ref="I124" si="21">G124/F124</f>
        <v>0.91210433319310047</v>
      </c>
      <c r="J124" s="14" t="str">
        <f>IF(OR(H124-100%&gt;=30%,100%-H124&gt;=30%),"1","0")</f>
        <v>1</v>
      </c>
      <c r="K124" s="14" t="str">
        <f>IF(OR(I124-100%&gt;=15%,100%-I124&gt;=15%),"1","0")</f>
        <v>0</v>
      </c>
      <c r="L124" s="14">
        <f>J124+K124</f>
        <v>1</v>
      </c>
    </row>
    <row r="125" spans="2:12" s="16" customFormat="1" ht="15.75" hidden="1" thickTop="1" x14ac:dyDescent="0.25">
      <c r="B125" s="16" t="str">
        <f t="shared" si="12"/>
        <v>a</v>
      </c>
      <c r="C125" s="17" t="s">
        <v>0</v>
      </c>
      <c r="D125" s="18" t="s">
        <v>4</v>
      </c>
      <c r="E125" s="19">
        <v>18</v>
      </c>
      <c r="F125" s="19">
        <v>23.77</v>
      </c>
      <c r="G125" s="19">
        <v>21.680719999999997</v>
      </c>
    </row>
    <row r="126" spans="2:12" s="16" customFormat="1" ht="15.75" hidden="1" thickTop="1" x14ac:dyDescent="0.25">
      <c r="B126" s="16" t="str">
        <f t="shared" si="12"/>
        <v>a</v>
      </c>
      <c r="C126" s="17" t="s">
        <v>0</v>
      </c>
      <c r="D126" s="20" t="s">
        <v>6</v>
      </c>
      <c r="E126" s="21">
        <v>16</v>
      </c>
      <c r="F126" s="21">
        <v>21.28</v>
      </c>
      <c r="G126" s="21">
        <v>20.384699999999999</v>
      </c>
    </row>
    <row r="127" spans="2:12" s="16" customFormat="1" ht="15.75" hidden="1" thickTop="1" x14ac:dyDescent="0.25">
      <c r="B127" s="16" t="str">
        <f t="shared" si="12"/>
        <v>a</v>
      </c>
      <c r="C127" s="17" t="s">
        <v>0</v>
      </c>
      <c r="D127" s="20" t="s">
        <v>9</v>
      </c>
      <c r="E127" s="21">
        <v>2</v>
      </c>
      <c r="F127" s="21">
        <v>2</v>
      </c>
      <c r="G127" s="21">
        <v>0.86241999999999996</v>
      </c>
    </row>
    <row r="128" spans="2:12" s="16" customFormat="1" ht="15.75" hidden="1" thickTop="1" x14ac:dyDescent="0.25">
      <c r="B128" s="16" t="str">
        <f t="shared" si="12"/>
        <v>a</v>
      </c>
      <c r="C128" s="17" t="s">
        <v>0</v>
      </c>
      <c r="D128" s="20" t="s">
        <v>10</v>
      </c>
      <c r="E128" s="21">
        <v>0</v>
      </c>
      <c r="F128" s="21">
        <v>0.49</v>
      </c>
      <c r="G128" s="21">
        <v>0.43359999999999999</v>
      </c>
    </row>
    <row r="129" spans="1:12" s="16" customFormat="1" ht="46.5" hidden="1" thickTop="1" thickBot="1" x14ac:dyDescent="0.3">
      <c r="B129" s="16" t="str">
        <f t="shared" si="12"/>
        <v>a</v>
      </c>
      <c r="C129" s="12" t="s">
        <v>53</v>
      </c>
      <c r="D129" s="13" t="s">
        <v>54</v>
      </c>
      <c r="E129" s="14">
        <v>41</v>
      </c>
      <c r="F129" s="14">
        <v>52.795000000000002</v>
      </c>
      <c r="G129" s="14">
        <v>52.215409999999999</v>
      </c>
      <c r="H129" s="15">
        <f>F129/E129</f>
        <v>1.2876829268292684</v>
      </c>
      <c r="I129" s="15">
        <f t="shared" ref="I129" si="22">G129/F129</f>
        <v>0.98902187707169231</v>
      </c>
      <c r="J129" s="14" t="str">
        <f>IF(OR(H129-100%&gt;=30%,100%-H129&gt;=30%),"1","0")</f>
        <v>0</v>
      </c>
      <c r="K129" s="14" t="str">
        <f>IF(OR(I129-100%&gt;=15%,100%-I129&gt;=15%),"1","0")</f>
        <v>0</v>
      </c>
      <c r="L129" s="14">
        <f>J129+K129</f>
        <v>0</v>
      </c>
    </row>
    <row r="130" spans="1:12" s="16" customFormat="1" ht="15.75" hidden="1" thickTop="1" x14ac:dyDescent="0.25">
      <c r="B130" s="16" t="str">
        <f t="shared" si="12"/>
        <v>a</v>
      </c>
      <c r="C130" s="17" t="s">
        <v>0</v>
      </c>
      <c r="D130" s="18" t="s">
        <v>4</v>
      </c>
      <c r="E130" s="19">
        <v>41</v>
      </c>
      <c r="F130" s="19">
        <v>52.795000000000002</v>
      </c>
      <c r="G130" s="19">
        <v>52.215409999999999</v>
      </c>
    </row>
    <row r="131" spans="1:12" s="16" customFormat="1" ht="15.75" hidden="1" thickTop="1" x14ac:dyDescent="0.25">
      <c r="B131" s="16" t="str">
        <f t="shared" si="12"/>
        <v>a</v>
      </c>
      <c r="C131" s="17" t="s">
        <v>0</v>
      </c>
      <c r="D131" s="20" t="s">
        <v>6</v>
      </c>
      <c r="E131" s="21">
        <v>35</v>
      </c>
      <c r="F131" s="21">
        <v>47.8</v>
      </c>
      <c r="G131" s="21">
        <v>47.223889999999997</v>
      </c>
    </row>
    <row r="132" spans="1:12" s="16" customFormat="1" ht="15.75" hidden="1" thickTop="1" x14ac:dyDescent="0.25">
      <c r="B132" s="16" t="str">
        <f t="shared" si="12"/>
        <v>a</v>
      </c>
      <c r="C132" s="17" t="s">
        <v>0</v>
      </c>
      <c r="D132" s="20" t="s">
        <v>9</v>
      </c>
      <c r="E132" s="21">
        <v>5</v>
      </c>
      <c r="F132" s="21">
        <v>4.5449999999999999</v>
      </c>
      <c r="G132" s="21">
        <v>4.5442200000000001</v>
      </c>
    </row>
    <row r="133" spans="1:12" s="16" customFormat="1" ht="15.75" hidden="1" thickTop="1" x14ac:dyDescent="0.25">
      <c r="B133" s="16" t="str">
        <f t="shared" si="12"/>
        <v>a</v>
      </c>
      <c r="C133" s="17" t="s">
        <v>0</v>
      </c>
      <c r="D133" s="20" t="s">
        <v>10</v>
      </c>
      <c r="E133" s="21">
        <v>1</v>
      </c>
      <c r="F133" s="21">
        <v>0.45</v>
      </c>
      <c r="G133" s="21">
        <v>0.44729999999999998</v>
      </c>
    </row>
    <row r="134" spans="1:12" ht="61.5" thickTop="1" thickBot="1" x14ac:dyDescent="0.3">
      <c r="A134" t="s">
        <v>203</v>
      </c>
      <c r="B134" t="str">
        <f t="shared" si="12"/>
        <v>a</v>
      </c>
      <c r="C134" s="5" t="s">
        <v>55</v>
      </c>
      <c r="D134" s="6" t="s">
        <v>56</v>
      </c>
      <c r="E134" s="2">
        <v>6610</v>
      </c>
      <c r="F134" s="2">
        <v>6547.027</v>
      </c>
      <c r="G134" s="2">
        <v>7045.3598399999992</v>
      </c>
      <c r="H134" s="1">
        <f>F134/E134</f>
        <v>0.99047307110438731</v>
      </c>
      <c r="I134" s="1">
        <f t="shared" ref="I134" si="23">G134/F134</f>
        <v>1.0761158981015351</v>
      </c>
      <c r="J134" s="2"/>
      <c r="K134" s="2"/>
      <c r="L134" s="2">
        <f>J134+K134</f>
        <v>0</v>
      </c>
    </row>
    <row r="135" spans="1:12" ht="15.75" hidden="1" thickTop="1" x14ac:dyDescent="0.25">
      <c r="B135" t="str">
        <f t="shared" si="12"/>
        <v>a</v>
      </c>
      <c r="C135" s="7" t="s">
        <v>0</v>
      </c>
      <c r="D135" s="8" t="s">
        <v>4</v>
      </c>
      <c r="E135" s="9">
        <v>6286</v>
      </c>
      <c r="F135" s="9">
        <v>6275.0370000000003</v>
      </c>
      <c r="G135" s="9">
        <v>6688.1263899999994</v>
      </c>
    </row>
    <row r="136" spans="1:12" ht="15.75" hidden="1" thickTop="1" x14ac:dyDescent="0.25">
      <c r="B136" t="str">
        <f t="shared" si="12"/>
        <v>a</v>
      </c>
      <c r="C136" s="7" t="s">
        <v>0</v>
      </c>
      <c r="D136" s="10" t="s">
        <v>5</v>
      </c>
      <c r="E136" s="11">
        <v>3513</v>
      </c>
      <c r="F136" s="11">
        <v>3713</v>
      </c>
      <c r="G136" s="11">
        <v>3711.8404099999998</v>
      </c>
    </row>
    <row r="137" spans="1:12" ht="15.75" hidden="1" thickTop="1" x14ac:dyDescent="0.25">
      <c r="B137" t="str">
        <f t="shared" si="12"/>
        <v>a</v>
      </c>
      <c r="C137" s="7" t="s">
        <v>0</v>
      </c>
      <c r="D137" s="10" t="s">
        <v>6</v>
      </c>
      <c r="E137" s="11">
        <v>2650</v>
      </c>
      <c r="F137" s="11">
        <v>2461.127</v>
      </c>
      <c r="G137" s="11">
        <v>2876.6773499999999</v>
      </c>
    </row>
    <row r="138" spans="1:12" ht="15.75" hidden="1" thickTop="1" x14ac:dyDescent="0.25">
      <c r="B138" t="str">
        <f t="shared" si="12"/>
        <v>a</v>
      </c>
      <c r="C138" s="7" t="s">
        <v>0</v>
      </c>
      <c r="D138" s="10" t="s">
        <v>9</v>
      </c>
      <c r="E138" s="11">
        <v>80</v>
      </c>
      <c r="F138" s="11">
        <v>60</v>
      </c>
      <c r="G138" s="11">
        <v>59.662730000000003</v>
      </c>
    </row>
    <row r="139" spans="1:12" ht="15.75" hidden="1" thickTop="1" x14ac:dyDescent="0.25">
      <c r="B139" t="str">
        <f t="shared" si="12"/>
        <v>a</v>
      </c>
      <c r="C139" s="7" t="s">
        <v>0</v>
      </c>
      <c r="D139" s="10" t="s">
        <v>10</v>
      </c>
      <c r="E139" s="11">
        <v>43</v>
      </c>
      <c r="F139" s="11">
        <v>40.909999999999997</v>
      </c>
      <c r="G139" s="11">
        <v>39.945899999999995</v>
      </c>
    </row>
    <row r="140" spans="1:12" ht="15.75" hidden="1" thickTop="1" x14ac:dyDescent="0.25">
      <c r="B140" t="str">
        <f t="shared" si="12"/>
        <v>a</v>
      </c>
      <c r="C140" s="7" t="s">
        <v>0</v>
      </c>
      <c r="D140" s="8" t="s">
        <v>11</v>
      </c>
      <c r="E140" s="9">
        <v>324</v>
      </c>
      <c r="F140" s="9">
        <v>267.50800000000004</v>
      </c>
      <c r="G140" s="9">
        <v>352.78283000000005</v>
      </c>
    </row>
    <row r="141" spans="1:12" ht="15.75" hidden="1" thickTop="1" x14ac:dyDescent="0.25">
      <c r="B141" t="str">
        <f t="shared" si="12"/>
        <v>a</v>
      </c>
      <c r="C141" s="7" t="s">
        <v>0</v>
      </c>
      <c r="D141" s="8" t="s">
        <v>12</v>
      </c>
      <c r="E141" s="9">
        <v>0</v>
      </c>
      <c r="F141" s="9">
        <v>4.4820000000000002</v>
      </c>
      <c r="G141" s="9">
        <v>4.4506199999999998</v>
      </c>
    </row>
    <row r="142" spans="1:12" s="16" customFormat="1" ht="15.75" hidden="1" thickTop="1" x14ac:dyDescent="0.25">
      <c r="B142" s="16" t="str">
        <f t="shared" ref="B142:B205" si="24">IF(OR(E142&lt;&gt;0,F142&lt;&gt;0,G142&lt;&gt;0),"a","b")</f>
        <v>a</v>
      </c>
      <c r="C142" s="22" t="s">
        <v>0</v>
      </c>
      <c r="D142" s="23" t="s">
        <v>13</v>
      </c>
      <c r="E142" s="24">
        <v>0</v>
      </c>
      <c r="F142" s="24">
        <v>4.4820000000000002</v>
      </c>
      <c r="G142" s="24">
        <v>4.4506199999999998</v>
      </c>
    </row>
    <row r="143" spans="1:12" s="16" customFormat="1" ht="15.75" hidden="1" thickTop="1" x14ac:dyDescent="0.25">
      <c r="B143" s="16" t="str">
        <f t="shared" si="24"/>
        <v>a</v>
      </c>
      <c r="C143" s="22" t="s">
        <v>0</v>
      </c>
      <c r="D143" s="25" t="s">
        <v>14</v>
      </c>
      <c r="E143" s="24">
        <v>0</v>
      </c>
      <c r="F143" s="24">
        <v>4.4820000000000002</v>
      </c>
      <c r="G143" s="24">
        <v>4.4506199999999998</v>
      </c>
    </row>
    <row r="144" spans="1:12" ht="31.5" thickTop="1" thickBot="1" x14ac:dyDescent="0.3">
      <c r="A144" t="s">
        <v>203</v>
      </c>
      <c r="B144" t="str">
        <f t="shared" si="24"/>
        <v>a</v>
      </c>
      <c r="C144" s="5" t="s">
        <v>57</v>
      </c>
      <c r="D144" s="6" t="s">
        <v>58</v>
      </c>
      <c r="E144" s="2">
        <v>2569</v>
      </c>
      <c r="F144" s="2">
        <v>2707.761</v>
      </c>
      <c r="G144" s="2">
        <v>2658.48812</v>
      </c>
      <c r="H144" s="1">
        <f>F144/E144</f>
        <v>1.0540136239782016</v>
      </c>
      <c r="I144" s="1">
        <f t="shared" ref="I144" si="25">G144/F144</f>
        <v>0.98180309118862408</v>
      </c>
      <c r="J144" s="2"/>
      <c r="K144" s="2"/>
      <c r="L144" s="2">
        <f>J144+K144</f>
        <v>0</v>
      </c>
    </row>
    <row r="145" spans="1:12" ht="15.75" hidden="1" thickTop="1" x14ac:dyDescent="0.25">
      <c r="B145" t="str">
        <f t="shared" si="24"/>
        <v>a</v>
      </c>
      <c r="C145" s="7" t="s">
        <v>0</v>
      </c>
      <c r="D145" s="8" t="s">
        <v>4</v>
      </c>
      <c r="E145" s="9">
        <v>2549</v>
      </c>
      <c r="F145" s="9">
        <v>2660.24</v>
      </c>
      <c r="G145" s="9">
        <v>2615.81077</v>
      </c>
    </row>
    <row r="146" spans="1:12" ht="15.75" hidden="1" thickTop="1" x14ac:dyDescent="0.25">
      <c r="B146" t="str">
        <f t="shared" si="24"/>
        <v>a</v>
      </c>
      <c r="C146" s="7" t="s">
        <v>0</v>
      </c>
      <c r="D146" s="10" t="s">
        <v>5</v>
      </c>
      <c r="E146" s="11">
        <v>1248</v>
      </c>
      <c r="F146" s="11">
        <v>990</v>
      </c>
      <c r="G146" s="11">
        <v>979.93515000000002</v>
      </c>
    </row>
    <row r="147" spans="1:12" ht="15.75" hidden="1" thickTop="1" x14ac:dyDescent="0.25">
      <c r="B147" t="str">
        <f t="shared" si="24"/>
        <v>a</v>
      </c>
      <c r="C147" s="7" t="s">
        <v>0</v>
      </c>
      <c r="D147" s="10" t="s">
        <v>6</v>
      </c>
      <c r="E147" s="11">
        <v>1285</v>
      </c>
      <c r="F147" s="11">
        <v>1649.289</v>
      </c>
      <c r="G147" s="11">
        <v>1619.75981</v>
      </c>
    </row>
    <row r="148" spans="1:12" ht="15.75" hidden="1" thickTop="1" x14ac:dyDescent="0.25">
      <c r="B148" t="str">
        <f t="shared" si="24"/>
        <v>a</v>
      </c>
      <c r="C148" s="7" t="s">
        <v>0</v>
      </c>
      <c r="D148" s="10" t="s">
        <v>9</v>
      </c>
      <c r="E148" s="11">
        <v>10</v>
      </c>
      <c r="F148" s="11">
        <v>15</v>
      </c>
      <c r="G148" s="11">
        <v>11.607250000000001</v>
      </c>
    </row>
    <row r="149" spans="1:12" ht="15.75" hidden="1" thickTop="1" x14ac:dyDescent="0.25">
      <c r="B149" t="str">
        <f t="shared" si="24"/>
        <v>a</v>
      </c>
      <c r="C149" s="7" t="s">
        <v>0</v>
      </c>
      <c r="D149" s="10" t="s">
        <v>10</v>
      </c>
      <c r="E149" s="11">
        <v>6</v>
      </c>
      <c r="F149" s="11">
        <v>5.9509999999999996</v>
      </c>
      <c r="G149" s="11">
        <v>4.5085600000000001</v>
      </c>
    </row>
    <row r="150" spans="1:12" ht="15.75" hidden="1" thickTop="1" x14ac:dyDescent="0.25">
      <c r="B150" t="str">
        <f t="shared" si="24"/>
        <v>a</v>
      </c>
      <c r="C150" s="7" t="s">
        <v>0</v>
      </c>
      <c r="D150" s="8" t="s">
        <v>11</v>
      </c>
      <c r="E150" s="9">
        <v>20</v>
      </c>
      <c r="F150" s="9">
        <v>36.164000000000001</v>
      </c>
      <c r="G150" s="9">
        <v>31.654920000000001</v>
      </c>
    </row>
    <row r="151" spans="1:12" ht="15.75" hidden="1" thickTop="1" x14ac:dyDescent="0.25">
      <c r="B151" t="str">
        <f t="shared" si="24"/>
        <v>a</v>
      </c>
      <c r="C151" s="7" t="s">
        <v>0</v>
      </c>
      <c r="D151" s="8" t="s">
        <v>12</v>
      </c>
      <c r="E151" s="9">
        <v>0</v>
      </c>
      <c r="F151" s="9">
        <v>11.356999999999999</v>
      </c>
      <c r="G151" s="9">
        <v>11.02243</v>
      </c>
    </row>
    <row r="152" spans="1:12" s="16" customFormat="1" ht="15.75" hidden="1" thickTop="1" x14ac:dyDescent="0.25">
      <c r="B152" s="16" t="str">
        <f t="shared" si="24"/>
        <v>a</v>
      </c>
      <c r="C152" s="22" t="s">
        <v>0</v>
      </c>
      <c r="D152" s="23" t="s">
        <v>13</v>
      </c>
      <c r="E152" s="24">
        <v>0</v>
      </c>
      <c r="F152" s="24">
        <v>11.356999999999999</v>
      </c>
      <c r="G152" s="24">
        <v>11.02243</v>
      </c>
    </row>
    <row r="153" spans="1:12" s="16" customFormat="1" ht="15.75" hidden="1" thickTop="1" x14ac:dyDescent="0.25">
      <c r="B153" s="16" t="str">
        <f t="shared" si="24"/>
        <v>a</v>
      </c>
      <c r="C153" s="22" t="s">
        <v>0</v>
      </c>
      <c r="D153" s="25" t="s">
        <v>14</v>
      </c>
      <c r="E153" s="24">
        <v>0</v>
      </c>
      <c r="F153" s="24">
        <v>11.356999999999999</v>
      </c>
      <c r="G153" s="24">
        <v>11.02243</v>
      </c>
    </row>
    <row r="154" spans="1:12" ht="31.5" thickTop="1" thickBot="1" x14ac:dyDescent="0.3">
      <c r="A154" t="s">
        <v>203</v>
      </c>
      <c r="B154" t="str">
        <f t="shared" si="24"/>
        <v>a</v>
      </c>
      <c r="C154" s="5" t="s">
        <v>59</v>
      </c>
      <c r="D154" s="6" t="s">
        <v>60</v>
      </c>
      <c r="E154" s="2">
        <v>2273000</v>
      </c>
      <c r="F154" s="2">
        <v>2256835.9309999999</v>
      </c>
      <c r="G154" s="2">
        <v>2256684.4455400002</v>
      </c>
      <c r="H154" s="1">
        <f>F154/E154</f>
        <v>0.99288866300043988</v>
      </c>
      <c r="I154" s="1">
        <f t="shared" ref="I154" si="26">G154/F154</f>
        <v>0.99993287706123479</v>
      </c>
      <c r="J154" s="2"/>
      <c r="K154" s="2"/>
      <c r="L154" s="2">
        <f>J154+K154</f>
        <v>0</v>
      </c>
    </row>
    <row r="155" spans="1:12" ht="15.75" hidden="1" thickTop="1" x14ac:dyDescent="0.25">
      <c r="B155" t="str">
        <f t="shared" si="24"/>
        <v>a</v>
      </c>
      <c r="C155" s="7" t="s">
        <v>0</v>
      </c>
      <c r="D155" s="8" t="s">
        <v>4</v>
      </c>
      <c r="E155" s="9">
        <v>2273000</v>
      </c>
      <c r="F155" s="9">
        <v>2256785.0999999996</v>
      </c>
      <c r="G155" s="9">
        <v>2256633.6147400001</v>
      </c>
    </row>
    <row r="156" spans="1:12" ht="15.75" hidden="1" thickTop="1" x14ac:dyDescent="0.25">
      <c r="B156" t="str">
        <f t="shared" si="24"/>
        <v>a</v>
      </c>
      <c r="C156" s="7" t="s">
        <v>0</v>
      </c>
      <c r="D156" s="10" t="s">
        <v>6</v>
      </c>
      <c r="E156" s="11">
        <v>4960</v>
      </c>
      <c r="F156" s="11">
        <v>4393.0360000000001</v>
      </c>
      <c r="G156" s="11">
        <v>4381.0125900000003</v>
      </c>
    </row>
    <row r="157" spans="1:12" ht="15.75" hidden="1" thickTop="1" x14ac:dyDescent="0.25">
      <c r="B157" t="str">
        <f t="shared" si="24"/>
        <v>a</v>
      </c>
      <c r="C157" s="7" t="s">
        <v>0</v>
      </c>
      <c r="D157" s="10" t="s">
        <v>9</v>
      </c>
      <c r="E157" s="11">
        <v>2265790</v>
      </c>
      <c r="F157" s="11">
        <v>2247987.2719999999</v>
      </c>
      <c r="G157" s="11">
        <v>2247866.8229900007</v>
      </c>
    </row>
    <row r="158" spans="1:12" ht="15.75" hidden="1" thickTop="1" x14ac:dyDescent="0.25">
      <c r="B158" t="str">
        <f t="shared" si="24"/>
        <v>a</v>
      </c>
      <c r="C158" s="7" t="s">
        <v>0</v>
      </c>
      <c r="D158" s="10" t="s">
        <v>10</v>
      </c>
      <c r="E158" s="11">
        <v>2250</v>
      </c>
      <c r="F158" s="11">
        <v>4404.7920000000004</v>
      </c>
      <c r="G158" s="11">
        <v>4385.77916</v>
      </c>
    </row>
    <row r="159" spans="1:12" ht="15.75" hidden="1" thickTop="1" x14ac:dyDescent="0.25">
      <c r="B159" t="str">
        <f t="shared" si="24"/>
        <v>a</v>
      </c>
      <c r="C159" s="7" t="s">
        <v>0</v>
      </c>
      <c r="D159" s="8" t="s">
        <v>12</v>
      </c>
      <c r="E159" s="9">
        <v>0</v>
      </c>
      <c r="F159" s="9">
        <v>50.830999999999996</v>
      </c>
      <c r="G159" s="9">
        <v>50.830799999999996</v>
      </c>
    </row>
    <row r="160" spans="1:12" s="16" customFormat="1" ht="15.75" hidden="1" thickTop="1" x14ac:dyDescent="0.25">
      <c r="B160" s="16" t="str">
        <f t="shared" si="24"/>
        <v>a</v>
      </c>
      <c r="C160" s="22" t="s">
        <v>0</v>
      </c>
      <c r="D160" s="23" t="s">
        <v>13</v>
      </c>
      <c r="E160" s="24">
        <v>0</v>
      </c>
      <c r="F160" s="24">
        <v>50.830999999999996</v>
      </c>
      <c r="G160" s="24">
        <v>50.830799999999996</v>
      </c>
    </row>
    <row r="161" spans="1:12" s="16" customFormat="1" ht="15.75" hidden="1" thickTop="1" x14ac:dyDescent="0.25">
      <c r="B161" s="16" t="str">
        <f t="shared" si="24"/>
        <v>a</v>
      </c>
      <c r="C161" s="22" t="s">
        <v>0</v>
      </c>
      <c r="D161" s="25" t="s">
        <v>14</v>
      </c>
      <c r="E161" s="24">
        <v>0</v>
      </c>
      <c r="F161" s="24">
        <v>50.830999999999996</v>
      </c>
      <c r="G161" s="24">
        <v>50.830799999999996</v>
      </c>
    </row>
    <row r="162" spans="1:12" ht="31.5" thickTop="1" thickBot="1" x14ac:dyDescent="0.3">
      <c r="A162" t="s">
        <v>203</v>
      </c>
      <c r="B162" t="str">
        <f t="shared" si="24"/>
        <v>a</v>
      </c>
      <c r="C162" s="5" t="s">
        <v>61</v>
      </c>
      <c r="D162" s="6" t="s">
        <v>62</v>
      </c>
      <c r="E162" s="2">
        <v>1570000</v>
      </c>
      <c r="F162" s="2">
        <v>1570961.4</v>
      </c>
      <c r="G162" s="2">
        <v>1570961.1353800001</v>
      </c>
      <c r="H162" s="1">
        <f>F162/E162</f>
        <v>1.0006123566878979</v>
      </c>
      <c r="I162" s="1">
        <f t="shared" ref="I162" si="27">G162/F162</f>
        <v>0.99999983155537764</v>
      </c>
      <c r="J162" s="2"/>
      <c r="K162" s="2"/>
      <c r="L162" s="2">
        <f>J162+K162</f>
        <v>0</v>
      </c>
    </row>
    <row r="163" spans="1:12" ht="15.75" hidden="1" thickTop="1" x14ac:dyDescent="0.25">
      <c r="B163" t="str">
        <f t="shared" si="24"/>
        <v>a</v>
      </c>
      <c r="C163" s="7" t="s">
        <v>0</v>
      </c>
      <c r="D163" s="8" t="s">
        <v>4</v>
      </c>
      <c r="E163" s="9">
        <v>1570000</v>
      </c>
      <c r="F163" s="9">
        <v>1570960.3499999999</v>
      </c>
      <c r="G163" s="9">
        <v>1570960.0853800001</v>
      </c>
    </row>
    <row r="164" spans="1:12" ht="15.75" hidden="1" thickTop="1" x14ac:dyDescent="0.25">
      <c r="B164" t="str">
        <f t="shared" si="24"/>
        <v>a</v>
      </c>
      <c r="C164" s="7" t="s">
        <v>0</v>
      </c>
      <c r="D164" s="10" t="s">
        <v>9</v>
      </c>
      <c r="E164" s="11">
        <v>1570000</v>
      </c>
      <c r="F164" s="11">
        <v>1570957.39</v>
      </c>
      <c r="G164" s="11">
        <v>1570957.1253800001</v>
      </c>
    </row>
    <row r="165" spans="1:12" ht="15.75" hidden="1" thickTop="1" x14ac:dyDescent="0.25">
      <c r="B165" t="str">
        <f t="shared" si="24"/>
        <v>a</v>
      </c>
      <c r="C165" s="7" t="s">
        <v>0</v>
      </c>
      <c r="D165" s="10" t="s">
        <v>10</v>
      </c>
      <c r="E165" s="11">
        <v>0</v>
      </c>
      <c r="F165" s="11">
        <v>2.96</v>
      </c>
      <c r="G165" s="11">
        <v>2.96</v>
      </c>
    </row>
    <row r="166" spans="1:12" ht="15.75" hidden="1" thickTop="1" x14ac:dyDescent="0.25">
      <c r="B166" t="str">
        <f t="shared" si="24"/>
        <v>a</v>
      </c>
      <c r="C166" s="7" t="s">
        <v>0</v>
      </c>
      <c r="D166" s="8" t="s">
        <v>12</v>
      </c>
      <c r="E166" s="9">
        <v>0</v>
      </c>
      <c r="F166" s="9">
        <v>1.05</v>
      </c>
      <c r="G166" s="9">
        <v>1.05</v>
      </c>
    </row>
    <row r="167" spans="1:12" s="16" customFormat="1" ht="15.75" hidden="1" thickTop="1" x14ac:dyDescent="0.25">
      <c r="B167" s="16" t="str">
        <f t="shared" si="24"/>
        <v>a</v>
      </c>
      <c r="C167" s="22" t="s">
        <v>0</v>
      </c>
      <c r="D167" s="23" t="s">
        <v>13</v>
      </c>
      <c r="E167" s="24">
        <v>0</v>
      </c>
      <c r="F167" s="24">
        <v>1.05</v>
      </c>
      <c r="G167" s="24">
        <v>1.05</v>
      </c>
    </row>
    <row r="168" spans="1:12" s="16" customFormat="1" ht="15.75" hidden="1" thickTop="1" x14ac:dyDescent="0.25">
      <c r="B168" s="16" t="str">
        <f t="shared" si="24"/>
        <v>a</v>
      </c>
      <c r="C168" s="22" t="s">
        <v>0</v>
      </c>
      <c r="D168" s="25" t="s">
        <v>14</v>
      </c>
      <c r="E168" s="24">
        <v>0</v>
      </c>
      <c r="F168" s="24">
        <v>1.05</v>
      </c>
      <c r="G168" s="24">
        <v>1.05</v>
      </c>
    </row>
    <row r="169" spans="1:12" ht="46.5" thickTop="1" thickBot="1" x14ac:dyDescent="0.3">
      <c r="A169" t="s">
        <v>203</v>
      </c>
      <c r="B169" t="str">
        <f t="shared" si="24"/>
        <v>a</v>
      </c>
      <c r="C169" s="5" t="s">
        <v>63</v>
      </c>
      <c r="D169" s="6" t="s">
        <v>64</v>
      </c>
      <c r="E169" s="2">
        <v>680000</v>
      </c>
      <c r="F169" s="2">
        <v>652269.08499999985</v>
      </c>
      <c r="G169" s="2">
        <v>652261.00884999987</v>
      </c>
      <c r="H169" s="1">
        <f>F169/E169</f>
        <v>0.9592192426470586</v>
      </c>
      <c r="I169" s="1">
        <f t="shared" ref="I169" si="28">G169/F169</f>
        <v>0.99998761837685446</v>
      </c>
      <c r="J169" s="2"/>
      <c r="K169" s="2"/>
      <c r="L169" s="2">
        <f>J169+K169</f>
        <v>0</v>
      </c>
    </row>
    <row r="170" spans="1:12" ht="15.75" hidden="1" thickTop="1" x14ac:dyDescent="0.25">
      <c r="B170" t="str">
        <f t="shared" si="24"/>
        <v>a</v>
      </c>
      <c r="C170" s="7" t="s">
        <v>0</v>
      </c>
      <c r="D170" s="8" t="s">
        <v>4</v>
      </c>
      <c r="E170" s="9">
        <v>680000</v>
      </c>
      <c r="F170" s="9">
        <v>652219.30399999989</v>
      </c>
      <c r="G170" s="9">
        <v>652211.22804999992</v>
      </c>
    </row>
    <row r="171" spans="1:12" ht="15.75" hidden="1" thickTop="1" x14ac:dyDescent="0.25">
      <c r="B171" t="str">
        <f t="shared" si="24"/>
        <v>a</v>
      </c>
      <c r="C171" s="7" t="s">
        <v>0</v>
      </c>
      <c r="D171" s="10" t="s">
        <v>6</v>
      </c>
      <c r="E171" s="11">
        <v>4200</v>
      </c>
      <c r="F171" s="11">
        <v>3774.0360000000001</v>
      </c>
      <c r="G171" s="11">
        <v>3772.6455900000001</v>
      </c>
    </row>
    <row r="172" spans="1:12" ht="15.75" hidden="1" thickTop="1" x14ac:dyDescent="0.25">
      <c r="B172" t="str">
        <f t="shared" si="24"/>
        <v>a</v>
      </c>
      <c r="C172" s="7" t="s">
        <v>0</v>
      </c>
      <c r="D172" s="10" t="s">
        <v>9</v>
      </c>
      <c r="E172" s="11">
        <v>675800</v>
      </c>
      <c r="F172" s="11">
        <v>648442.48199999996</v>
      </c>
      <c r="G172" s="11">
        <v>648435.79645999998</v>
      </c>
    </row>
    <row r="173" spans="1:12" ht="15.75" hidden="1" thickTop="1" x14ac:dyDescent="0.25">
      <c r="B173" t="str">
        <f t="shared" si="24"/>
        <v>a</v>
      </c>
      <c r="C173" s="7" t="s">
        <v>0</v>
      </c>
      <c r="D173" s="10" t="s">
        <v>10</v>
      </c>
      <c r="E173" s="11">
        <v>0</v>
      </c>
      <c r="F173" s="11">
        <v>2.786</v>
      </c>
      <c r="G173" s="11">
        <v>2.786</v>
      </c>
    </row>
    <row r="174" spans="1:12" ht="15.75" hidden="1" thickTop="1" x14ac:dyDescent="0.25">
      <c r="B174" t="str">
        <f t="shared" si="24"/>
        <v>a</v>
      </c>
      <c r="C174" s="7" t="s">
        <v>0</v>
      </c>
      <c r="D174" s="8" t="s">
        <v>12</v>
      </c>
      <c r="E174" s="9">
        <v>0</v>
      </c>
      <c r="F174" s="9">
        <v>49.780999999999999</v>
      </c>
      <c r="G174" s="9">
        <v>49.780799999999999</v>
      </c>
    </row>
    <row r="175" spans="1:12" s="16" customFormat="1" ht="15.75" hidden="1" thickTop="1" x14ac:dyDescent="0.25">
      <c r="B175" s="16" t="str">
        <f t="shared" si="24"/>
        <v>a</v>
      </c>
      <c r="C175" s="22" t="s">
        <v>0</v>
      </c>
      <c r="D175" s="23" t="s">
        <v>13</v>
      </c>
      <c r="E175" s="24">
        <v>0</v>
      </c>
      <c r="F175" s="24">
        <v>49.780999999999999</v>
      </c>
      <c r="G175" s="24">
        <v>49.780799999999999</v>
      </c>
    </row>
    <row r="176" spans="1:12" s="16" customFormat="1" ht="15.75" hidden="1" thickTop="1" x14ac:dyDescent="0.25">
      <c r="B176" s="16" t="str">
        <f t="shared" si="24"/>
        <v>a</v>
      </c>
      <c r="C176" s="22" t="s">
        <v>0</v>
      </c>
      <c r="D176" s="25" t="s">
        <v>14</v>
      </c>
      <c r="E176" s="24">
        <v>0</v>
      </c>
      <c r="F176" s="24">
        <v>49.780999999999999</v>
      </c>
      <c r="G176" s="24">
        <v>49.780799999999999</v>
      </c>
    </row>
    <row r="177" spans="1:12" ht="31.5" thickTop="1" thickBot="1" x14ac:dyDescent="0.3">
      <c r="A177" t="s">
        <v>203</v>
      </c>
      <c r="B177" t="str">
        <f t="shared" si="24"/>
        <v>a</v>
      </c>
      <c r="C177" s="5" t="s">
        <v>65</v>
      </c>
      <c r="D177" s="6" t="s">
        <v>66</v>
      </c>
      <c r="E177" s="2">
        <v>23000</v>
      </c>
      <c r="F177" s="2">
        <v>22992.946</v>
      </c>
      <c r="G177" s="2">
        <v>22849.953750000001</v>
      </c>
      <c r="H177" s="1">
        <f>F177/E177</f>
        <v>0.99969330434782611</v>
      </c>
      <c r="I177" s="1">
        <f t="shared" ref="I177" si="29">G177/F177</f>
        <v>0.99378103832366682</v>
      </c>
      <c r="J177" s="2"/>
      <c r="K177" s="2"/>
      <c r="L177" s="2">
        <f>J177+K177</f>
        <v>0</v>
      </c>
    </row>
    <row r="178" spans="1:12" ht="15.75" hidden="1" thickTop="1" x14ac:dyDescent="0.25">
      <c r="B178" t="str">
        <f t="shared" si="24"/>
        <v>a</v>
      </c>
      <c r="C178" s="7" t="s">
        <v>0</v>
      </c>
      <c r="D178" s="8" t="s">
        <v>4</v>
      </c>
      <c r="E178" s="9">
        <v>23000</v>
      </c>
      <c r="F178" s="9">
        <v>22992.946</v>
      </c>
      <c r="G178" s="9">
        <v>22849.953750000001</v>
      </c>
    </row>
    <row r="179" spans="1:12" ht="15.75" hidden="1" thickTop="1" x14ac:dyDescent="0.25">
      <c r="B179" t="str">
        <f t="shared" si="24"/>
        <v>a</v>
      </c>
      <c r="C179" s="7" t="s">
        <v>0</v>
      </c>
      <c r="D179" s="10" t="s">
        <v>6</v>
      </c>
      <c r="E179" s="11">
        <v>760</v>
      </c>
      <c r="F179" s="11">
        <v>619</v>
      </c>
      <c r="G179" s="11">
        <v>608.36699999999996</v>
      </c>
    </row>
    <row r="180" spans="1:12" ht="15.75" hidden="1" thickTop="1" x14ac:dyDescent="0.25">
      <c r="B180" t="str">
        <f t="shared" si="24"/>
        <v>a</v>
      </c>
      <c r="C180" s="7" t="s">
        <v>0</v>
      </c>
      <c r="D180" s="10" t="s">
        <v>9</v>
      </c>
      <c r="E180" s="11">
        <v>19990</v>
      </c>
      <c r="F180" s="11">
        <v>17974.900000000001</v>
      </c>
      <c r="G180" s="11">
        <v>17861.55359</v>
      </c>
    </row>
    <row r="181" spans="1:12" ht="15.75" hidden="1" thickTop="1" x14ac:dyDescent="0.25">
      <c r="B181" t="str">
        <f t="shared" si="24"/>
        <v>a</v>
      </c>
      <c r="C181" s="7" t="s">
        <v>0</v>
      </c>
      <c r="D181" s="10" t="s">
        <v>10</v>
      </c>
      <c r="E181" s="11">
        <v>2250</v>
      </c>
      <c r="F181" s="11">
        <v>4399.0460000000003</v>
      </c>
      <c r="G181" s="11">
        <v>4380.03316</v>
      </c>
    </row>
    <row r="182" spans="1:12" s="16" customFormat="1" ht="61.5" hidden="1" thickTop="1" thickBot="1" x14ac:dyDescent="0.3">
      <c r="B182" s="16" t="str">
        <f t="shared" si="24"/>
        <v>a</v>
      </c>
      <c r="C182" s="12" t="s">
        <v>67</v>
      </c>
      <c r="D182" s="13" t="s">
        <v>68</v>
      </c>
      <c r="E182" s="14">
        <v>2500</v>
      </c>
      <c r="F182" s="14">
        <v>1721.9</v>
      </c>
      <c r="G182" s="14">
        <v>1713.1050299999999</v>
      </c>
      <c r="H182" s="15">
        <f>F182/E182</f>
        <v>0.68876000000000004</v>
      </c>
      <c r="I182" s="15">
        <f t="shared" ref="I182" si="30">G182/F182</f>
        <v>0.99489228758929082</v>
      </c>
      <c r="J182" s="14" t="str">
        <f>IF(OR(H182-100%&gt;=30%,100%-H182&gt;=30%),"1","0")</f>
        <v>1</v>
      </c>
      <c r="K182" s="14" t="str">
        <f>IF(OR(I182-100%&gt;=15%,100%-I182&gt;=15%),"1","0")</f>
        <v>0</v>
      </c>
      <c r="L182" s="14">
        <f>J182+K182</f>
        <v>1</v>
      </c>
    </row>
    <row r="183" spans="1:12" s="16" customFormat="1" ht="15.75" hidden="1" thickTop="1" x14ac:dyDescent="0.25">
      <c r="B183" s="16" t="str">
        <f t="shared" si="24"/>
        <v>a</v>
      </c>
      <c r="C183" s="17" t="s">
        <v>0</v>
      </c>
      <c r="D183" s="18" t="s">
        <v>4</v>
      </c>
      <c r="E183" s="19">
        <v>2500</v>
      </c>
      <c r="F183" s="19">
        <v>1721.9</v>
      </c>
      <c r="G183" s="19">
        <v>1713.1050299999999</v>
      </c>
    </row>
    <row r="184" spans="1:12" s="16" customFormat="1" ht="15.75" hidden="1" thickTop="1" x14ac:dyDescent="0.25">
      <c r="B184" s="16" t="str">
        <f t="shared" si="24"/>
        <v>a</v>
      </c>
      <c r="C184" s="17" t="s">
        <v>0</v>
      </c>
      <c r="D184" s="20" t="s">
        <v>9</v>
      </c>
      <c r="E184" s="21">
        <v>2500</v>
      </c>
      <c r="F184" s="21">
        <v>1721.9</v>
      </c>
      <c r="G184" s="21">
        <v>1713.1050299999999</v>
      </c>
    </row>
    <row r="185" spans="1:12" s="16" customFormat="1" ht="37.5" hidden="1" thickTop="1" thickBot="1" x14ac:dyDescent="0.3">
      <c r="B185" s="16" t="str">
        <f t="shared" si="24"/>
        <v>a</v>
      </c>
      <c r="C185" s="12" t="s">
        <v>69</v>
      </c>
      <c r="D185" s="13" t="s">
        <v>70</v>
      </c>
      <c r="E185" s="14">
        <v>1000</v>
      </c>
      <c r="F185" s="14">
        <v>863</v>
      </c>
      <c r="G185" s="14">
        <v>856.70899999999995</v>
      </c>
      <c r="H185" s="15">
        <f>F185/E185</f>
        <v>0.86299999999999999</v>
      </c>
      <c r="I185" s="15">
        <f t="shared" ref="I185" si="31">G185/F185</f>
        <v>0.99271031286210887</v>
      </c>
      <c r="J185" s="14" t="str">
        <f>IF(OR(H185-100%&gt;=30%,100%-H185&gt;=30%),"1","0")</f>
        <v>0</v>
      </c>
      <c r="K185" s="14" t="str">
        <f>IF(OR(I185-100%&gt;=15%,100%-I185&gt;=15%),"1","0")</f>
        <v>0</v>
      </c>
      <c r="L185" s="14">
        <f>J185+K185</f>
        <v>0</v>
      </c>
    </row>
    <row r="186" spans="1:12" s="16" customFormat="1" ht="15.75" hidden="1" thickTop="1" x14ac:dyDescent="0.25">
      <c r="B186" s="16" t="str">
        <f t="shared" si="24"/>
        <v>a</v>
      </c>
      <c r="C186" s="17" t="s">
        <v>0</v>
      </c>
      <c r="D186" s="18" t="s">
        <v>4</v>
      </c>
      <c r="E186" s="19">
        <v>1000</v>
      </c>
      <c r="F186" s="19">
        <v>863</v>
      </c>
      <c r="G186" s="19">
        <v>856.70899999999995</v>
      </c>
    </row>
    <row r="187" spans="1:12" s="16" customFormat="1" ht="15.75" hidden="1" thickTop="1" x14ac:dyDescent="0.25">
      <c r="B187" s="16" t="str">
        <f t="shared" si="24"/>
        <v>a</v>
      </c>
      <c r="C187" s="17" t="s">
        <v>0</v>
      </c>
      <c r="D187" s="20" t="s">
        <v>9</v>
      </c>
      <c r="E187" s="21">
        <v>1000</v>
      </c>
      <c r="F187" s="21">
        <v>863</v>
      </c>
      <c r="G187" s="21">
        <v>856.70899999999995</v>
      </c>
    </row>
    <row r="188" spans="1:12" s="16" customFormat="1" ht="46.5" hidden="1" thickTop="1" thickBot="1" x14ac:dyDescent="0.3">
      <c r="B188" s="16" t="str">
        <f t="shared" si="24"/>
        <v>a</v>
      </c>
      <c r="C188" s="12" t="s">
        <v>71</v>
      </c>
      <c r="D188" s="13" t="s">
        <v>72</v>
      </c>
      <c r="E188" s="14">
        <v>1700</v>
      </c>
      <c r="F188" s="14">
        <v>1934</v>
      </c>
      <c r="G188" s="14">
        <v>1918.1420000000001</v>
      </c>
      <c r="H188" s="15">
        <f>F188/E188</f>
        <v>1.1376470588235295</v>
      </c>
      <c r="I188" s="15">
        <f t="shared" ref="I188" si="32">G188/F188</f>
        <v>0.99180041365046534</v>
      </c>
      <c r="J188" s="14" t="str">
        <f>IF(OR(H188-100%&gt;=30%,100%-H188&gt;=30%),"1","0")</f>
        <v>0</v>
      </c>
      <c r="K188" s="14" t="str">
        <f>IF(OR(I188-100%&gt;=15%,100%-I188&gt;=15%),"1","0")</f>
        <v>0</v>
      </c>
      <c r="L188" s="14">
        <f>J188+K188</f>
        <v>0</v>
      </c>
    </row>
    <row r="189" spans="1:12" s="16" customFormat="1" ht="15.75" hidden="1" thickTop="1" x14ac:dyDescent="0.25">
      <c r="B189" s="16" t="str">
        <f t="shared" si="24"/>
        <v>a</v>
      </c>
      <c r="C189" s="17" t="s">
        <v>0</v>
      </c>
      <c r="D189" s="18" t="s">
        <v>4</v>
      </c>
      <c r="E189" s="19">
        <v>1700</v>
      </c>
      <c r="F189" s="19">
        <v>1934</v>
      </c>
      <c r="G189" s="19">
        <v>1918.1420000000001</v>
      </c>
    </row>
    <row r="190" spans="1:12" s="16" customFormat="1" ht="15.75" hidden="1" thickTop="1" x14ac:dyDescent="0.25">
      <c r="B190" s="16" t="str">
        <f t="shared" si="24"/>
        <v>a</v>
      </c>
      <c r="C190" s="17" t="s">
        <v>0</v>
      </c>
      <c r="D190" s="20" t="s">
        <v>9</v>
      </c>
      <c r="E190" s="21">
        <v>1700</v>
      </c>
      <c r="F190" s="21">
        <v>1934</v>
      </c>
      <c r="G190" s="21">
        <v>1918.1420000000001</v>
      </c>
    </row>
    <row r="191" spans="1:12" s="16" customFormat="1" ht="46.5" hidden="1" thickTop="1" thickBot="1" x14ac:dyDescent="0.3">
      <c r="B191" s="16" t="str">
        <f t="shared" si="24"/>
        <v>a</v>
      </c>
      <c r="C191" s="12" t="s">
        <v>73</v>
      </c>
      <c r="D191" s="13" t="s">
        <v>74</v>
      </c>
      <c r="E191" s="14">
        <v>40</v>
      </c>
      <c r="F191" s="14">
        <v>34</v>
      </c>
      <c r="G191" s="14">
        <v>32.475999999999999</v>
      </c>
      <c r="H191" s="15">
        <f>F191/E191</f>
        <v>0.85</v>
      </c>
      <c r="I191" s="15">
        <f t="shared" ref="I191" si="33">G191/F191</f>
        <v>0.95517647058823529</v>
      </c>
      <c r="J191" s="14" t="str">
        <f>IF(OR(H191-100%&gt;=30%,100%-H191&gt;=30%),"1","0")</f>
        <v>0</v>
      </c>
      <c r="K191" s="14" t="str">
        <f>IF(OR(I191-100%&gt;=15%,100%-I191&gt;=15%),"1","0")</f>
        <v>0</v>
      </c>
      <c r="L191" s="14">
        <f>J191+K191</f>
        <v>0</v>
      </c>
    </row>
    <row r="192" spans="1:12" s="16" customFormat="1" ht="15.75" hidden="1" thickTop="1" x14ac:dyDescent="0.25">
      <c r="B192" s="16" t="str">
        <f t="shared" si="24"/>
        <v>a</v>
      </c>
      <c r="C192" s="17" t="s">
        <v>0</v>
      </c>
      <c r="D192" s="18" t="s">
        <v>4</v>
      </c>
      <c r="E192" s="19">
        <v>40</v>
      </c>
      <c r="F192" s="19">
        <v>34</v>
      </c>
      <c r="G192" s="19">
        <v>32.475999999999999</v>
      </c>
    </row>
    <row r="193" spans="2:12" s="16" customFormat="1" ht="15.75" hidden="1" thickTop="1" x14ac:dyDescent="0.25">
      <c r="B193" s="16" t="str">
        <f t="shared" si="24"/>
        <v>a</v>
      </c>
      <c r="C193" s="17" t="s">
        <v>0</v>
      </c>
      <c r="D193" s="20" t="s">
        <v>9</v>
      </c>
      <c r="E193" s="21">
        <v>40</v>
      </c>
      <c r="F193" s="21">
        <v>34</v>
      </c>
      <c r="G193" s="21">
        <v>32.475999999999999</v>
      </c>
    </row>
    <row r="194" spans="2:12" s="16" customFormat="1" ht="37.5" hidden="1" thickTop="1" thickBot="1" x14ac:dyDescent="0.3">
      <c r="B194" s="16" t="str">
        <f t="shared" si="24"/>
        <v>a</v>
      </c>
      <c r="C194" s="12" t="s">
        <v>75</v>
      </c>
      <c r="D194" s="13" t="s">
        <v>76</v>
      </c>
      <c r="E194" s="14">
        <v>4500</v>
      </c>
      <c r="F194" s="14">
        <v>3050</v>
      </c>
      <c r="G194" s="14">
        <v>3023.2534000000001</v>
      </c>
      <c r="H194" s="15">
        <f>F194/E194</f>
        <v>0.67777777777777781</v>
      </c>
      <c r="I194" s="15">
        <f t="shared" ref="I194" si="34">G194/F194</f>
        <v>0.99123062295081965</v>
      </c>
      <c r="J194" s="14" t="str">
        <f>IF(OR(H194-100%&gt;=30%,100%-H194&gt;=30%),"1","0")</f>
        <v>1</v>
      </c>
      <c r="K194" s="14" t="str">
        <f>IF(OR(I194-100%&gt;=15%,100%-I194&gt;=15%),"1","0")</f>
        <v>0</v>
      </c>
      <c r="L194" s="14">
        <f>J194+K194</f>
        <v>1</v>
      </c>
    </row>
    <row r="195" spans="2:12" s="16" customFormat="1" ht="15.75" hidden="1" thickTop="1" x14ac:dyDescent="0.25">
      <c r="B195" s="16" t="str">
        <f t="shared" si="24"/>
        <v>a</v>
      </c>
      <c r="C195" s="17" t="s">
        <v>0</v>
      </c>
      <c r="D195" s="18" t="s">
        <v>4</v>
      </c>
      <c r="E195" s="19">
        <v>4500</v>
      </c>
      <c r="F195" s="19">
        <v>3050</v>
      </c>
      <c r="G195" s="19">
        <v>3023.2534000000001</v>
      </c>
    </row>
    <row r="196" spans="2:12" s="16" customFormat="1" ht="15.75" hidden="1" thickTop="1" x14ac:dyDescent="0.25">
      <c r="B196" s="16" t="str">
        <f t="shared" si="24"/>
        <v>a</v>
      </c>
      <c r="C196" s="17" t="s">
        <v>0</v>
      </c>
      <c r="D196" s="20" t="s">
        <v>9</v>
      </c>
      <c r="E196" s="21">
        <v>4500</v>
      </c>
      <c r="F196" s="21">
        <v>3050</v>
      </c>
      <c r="G196" s="21">
        <v>3023.2534000000001</v>
      </c>
    </row>
    <row r="197" spans="2:12" s="16" customFormat="1" ht="37.5" hidden="1" thickTop="1" thickBot="1" x14ac:dyDescent="0.3">
      <c r="B197" s="16" t="str">
        <f t="shared" si="24"/>
        <v>a</v>
      </c>
      <c r="C197" s="12" t="s">
        <v>77</v>
      </c>
      <c r="D197" s="13" t="s">
        <v>78</v>
      </c>
      <c r="E197" s="14">
        <v>2250</v>
      </c>
      <c r="F197" s="14">
        <v>4399.0460000000003</v>
      </c>
      <c r="G197" s="14">
        <v>4380.03316</v>
      </c>
      <c r="H197" s="15">
        <f>F197/E197</f>
        <v>1.9551315555555557</v>
      </c>
      <c r="I197" s="15">
        <f t="shared" ref="I197" si="35">G197/F197</f>
        <v>0.99567796290377497</v>
      </c>
      <c r="J197" s="14" t="str">
        <f>IF(OR(H197-100%&gt;=30%,100%-H197&gt;=30%),"1","0")</f>
        <v>1</v>
      </c>
      <c r="K197" s="14" t="str">
        <f>IF(OR(I197-100%&gt;=15%,100%-I197&gt;=15%),"1","0")</f>
        <v>0</v>
      </c>
      <c r="L197" s="14">
        <f>J197+K197</f>
        <v>1</v>
      </c>
    </row>
    <row r="198" spans="2:12" s="16" customFormat="1" ht="15.75" hidden="1" thickTop="1" x14ac:dyDescent="0.25">
      <c r="B198" s="16" t="str">
        <f t="shared" si="24"/>
        <v>a</v>
      </c>
      <c r="C198" s="17" t="s">
        <v>0</v>
      </c>
      <c r="D198" s="18" t="s">
        <v>4</v>
      </c>
      <c r="E198" s="19">
        <v>2250</v>
      </c>
      <c r="F198" s="19">
        <v>4399.0460000000003</v>
      </c>
      <c r="G198" s="19">
        <v>4380.03316</v>
      </c>
    </row>
    <row r="199" spans="2:12" s="16" customFormat="1" ht="15.75" hidden="1" thickTop="1" x14ac:dyDescent="0.25">
      <c r="B199" s="16" t="str">
        <f t="shared" si="24"/>
        <v>a</v>
      </c>
      <c r="C199" s="17" t="s">
        <v>0</v>
      </c>
      <c r="D199" s="20" t="s">
        <v>10</v>
      </c>
      <c r="E199" s="21">
        <v>2250</v>
      </c>
      <c r="F199" s="21">
        <v>4399.0460000000003</v>
      </c>
      <c r="G199" s="21">
        <v>4380.03316</v>
      </c>
    </row>
    <row r="200" spans="2:12" s="16" customFormat="1" ht="37.5" hidden="1" thickTop="1" thickBot="1" x14ac:dyDescent="0.3">
      <c r="B200" s="16" t="str">
        <f t="shared" si="24"/>
        <v>a</v>
      </c>
      <c r="C200" s="12" t="s">
        <v>79</v>
      </c>
      <c r="D200" s="13" t="s">
        <v>80</v>
      </c>
      <c r="E200" s="14">
        <v>60</v>
      </c>
      <c r="F200" s="14">
        <v>48</v>
      </c>
      <c r="G200" s="14">
        <v>44</v>
      </c>
      <c r="H200" s="15">
        <f>F200/E200</f>
        <v>0.8</v>
      </c>
      <c r="I200" s="15">
        <f t="shared" ref="I200" si="36">G200/F200</f>
        <v>0.91666666666666663</v>
      </c>
      <c r="J200" s="14" t="str">
        <f>IF(OR(H200-100%&gt;=30%,100%-H200&gt;=30%),"1","0")</f>
        <v>0</v>
      </c>
      <c r="K200" s="14" t="str">
        <f>IF(OR(I200-100%&gt;=15%,100%-I200&gt;=15%),"1","0")</f>
        <v>0</v>
      </c>
      <c r="L200" s="14">
        <f>J200+K200</f>
        <v>0</v>
      </c>
    </row>
    <row r="201" spans="2:12" s="16" customFormat="1" ht="15.75" hidden="1" thickTop="1" x14ac:dyDescent="0.25">
      <c r="B201" s="16" t="str">
        <f t="shared" si="24"/>
        <v>a</v>
      </c>
      <c r="C201" s="17" t="s">
        <v>0</v>
      </c>
      <c r="D201" s="18" t="s">
        <v>4</v>
      </c>
      <c r="E201" s="19">
        <v>60</v>
      </c>
      <c r="F201" s="19">
        <v>48</v>
      </c>
      <c r="G201" s="19">
        <v>44</v>
      </c>
    </row>
    <row r="202" spans="2:12" s="16" customFormat="1" ht="15.75" hidden="1" thickTop="1" x14ac:dyDescent="0.25">
      <c r="B202" s="16" t="str">
        <f t="shared" si="24"/>
        <v>a</v>
      </c>
      <c r="C202" s="17" t="s">
        <v>0</v>
      </c>
      <c r="D202" s="20" t="s">
        <v>9</v>
      </c>
      <c r="E202" s="21">
        <v>60</v>
      </c>
      <c r="F202" s="21">
        <v>48</v>
      </c>
      <c r="G202" s="21">
        <v>44</v>
      </c>
    </row>
    <row r="203" spans="2:12" s="16" customFormat="1" ht="46.5" hidden="1" thickTop="1" thickBot="1" x14ac:dyDescent="0.3">
      <c r="B203" s="16" t="str">
        <f t="shared" si="24"/>
        <v>a</v>
      </c>
      <c r="C203" s="12" t="s">
        <v>81</v>
      </c>
      <c r="D203" s="13" t="s">
        <v>82</v>
      </c>
      <c r="E203" s="14">
        <v>400</v>
      </c>
      <c r="F203" s="14">
        <v>360</v>
      </c>
      <c r="G203" s="14">
        <v>359.82600000000002</v>
      </c>
      <c r="H203" s="15">
        <f>F203/E203</f>
        <v>0.9</v>
      </c>
      <c r="I203" s="15">
        <f t="shared" ref="I203" si="37">G203/F203</f>
        <v>0.99951666666666672</v>
      </c>
      <c r="J203" s="14" t="str">
        <f>IF(OR(H203-100%&gt;=30%,100%-H203&gt;=30%),"1","0")</f>
        <v>0</v>
      </c>
      <c r="K203" s="14" t="str">
        <f>IF(OR(I203-100%&gt;=15%,100%-I203&gt;=15%),"1","0")</f>
        <v>0</v>
      </c>
      <c r="L203" s="14">
        <f>J203+K203</f>
        <v>0</v>
      </c>
    </row>
    <row r="204" spans="2:12" s="16" customFormat="1" ht="15.75" hidden="1" thickTop="1" x14ac:dyDescent="0.25">
      <c r="B204" s="16" t="str">
        <f t="shared" si="24"/>
        <v>a</v>
      </c>
      <c r="C204" s="17" t="s">
        <v>0</v>
      </c>
      <c r="D204" s="18" t="s">
        <v>4</v>
      </c>
      <c r="E204" s="19">
        <v>400</v>
      </c>
      <c r="F204" s="19">
        <v>360</v>
      </c>
      <c r="G204" s="19">
        <v>359.82600000000002</v>
      </c>
    </row>
    <row r="205" spans="2:12" s="16" customFormat="1" ht="15.75" hidden="1" thickTop="1" x14ac:dyDescent="0.25">
      <c r="B205" s="16" t="str">
        <f t="shared" si="24"/>
        <v>a</v>
      </c>
      <c r="C205" s="17" t="s">
        <v>0</v>
      </c>
      <c r="D205" s="20" t="s">
        <v>9</v>
      </c>
      <c r="E205" s="21">
        <v>400</v>
      </c>
      <c r="F205" s="21">
        <v>360</v>
      </c>
      <c r="G205" s="21">
        <v>359.82600000000002</v>
      </c>
    </row>
    <row r="206" spans="2:12" s="16" customFormat="1" ht="37.5" hidden="1" thickTop="1" thickBot="1" x14ac:dyDescent="0.3">
      <c r="B206" s="16" t="str">
        <f t="shared" ref="B206:B269" si="38">IF(OR(E206&lt;&gt;0,F206&lt;&gt;0,G206&lt;&gt;0),"a","b")</f>
        <v>a</v>
      </c>
      <c r="C206" s="12" t="s">
        <v>83</v>
      </c>
      <c r="D206" s="13" t="s">
        <v>84</v>
      </c>
      <c r="E206" s="14">
        <v>5500</v>
      </c>
      <c r="F206" s="14">
        <v>6718</v>
      </c>
      <c r="G206" s="14">
        <v>6693.665</v>
      </c>
      <c r="H206" s="15">
        <f>F206/E206</f>
        <v>1.2214545454545453</v>
      </c>
      <c r="I206" s="15">
        <f t="shared" ref="I206" si="39">G206/F206</f>
        <v>0.99637764215540336</v>
      </c>
      <c r="J206" s="14" t="str">
        <f>IF(OR(H206-100%&gt;=30%,100%-H206&gt;=30%),"1","0")</f>
        <v>0</v>
      </c>
      <c r="K206" s="14" t="str">
        <f>IF(OR(I206-100%&gt;=15%,100%-I206&gt;=15%),"1","0")</f>
        <v>0</v>
      </c>
      <c r="L206" s="14">
        <f>J206+K206</f>
        <v>0</v>
      </c>
    </row>
    <row r="207" spans="2:12" s="16" customFormat="1" ht="15.75" hidden="1" thickTop="1" x14ac:dyDescent="0.25">
      <c r="B207" s="16" t="str">
        <f t="shared" si="38"/>
        <v>a</v>
      </c>
      <c r="C207" s="17" t="s">
        <v>0</v>
      </c>
      <c r="D207" s="18" t="s">
        <v>4</v>
      </c>
      <c r="E207" s="19">
        <v>5500</v>
      </c>
      <c r="F207" s="19">
        <v>6718</v>
      </c>
      <c r="G207" s="19">
        <v>6693.665</v>
      </c>
    </row>
    <row r="208" spans="2:12" s="16" customFormat="1" ht="15.75" hidden="1" thickTop="1" x14ac:dyDescent="0.25">
      <c r="B208" s="16" t="str">
        <f t="shared" si="38"/>
        <v>a</v>
      </c>
      <c r="C208" s="17" t="s">
        <v>0</v>
      </c>
      <c r="D208" s="20" t="s">
        <v>9</v>
      </c>
      <c r="E208" s="21">
        <v>5500</v>
      </c>
      <c r="F208" s="21">
        <v>6718</v>
      </c>
      <c r="G208" s="21">
        <v>6693.665</v>
      </c>
    </row>
    <row r="209" spans="1:12" s="16" customFormat="1" ht="37.5" hidden="1" thickTop="1" thickBot="1" x14ac:dyDescent="0.3">
      <c r="B209" s="16" t="str">
        <f t="shared" si="38"/>
        <v>a</v>
      </c>
      <c r="C209" s="12" t="s">
        <v>85</v>
      </c>
      <c r="D209" s="13" t="s">
        <v>86</v>
      </c>
      <c r="E209" s="14">
        <v>2600</v>
      </c>
      <c r="F209" s="14">
        <v>2088</v>
      </c>
      <c r="G209" s="14">
        <v>2079.3040000000001</v>
      </c>
      <c r="H209" s="15">
        <f>F209/E209</f>
        <v>0.80307692307692302</v>
      </c>
      <c r="I209" s="15">
        <f t="shared" ref="I209" si="40">G209/F209</f>
        <v>0.9958352490421456</v>
      </c>
      <c r="J209" s="14" t="str">
        <f>IF(OR(H209-100%&gt;=30%,100%-H209&gt;=30%),"1","0")</f>
        <v>0</v>
      </c>
      <c r="K209" s="14" t="str">
        <f>IF(OR(I209-100%&gt;=15%,100%-I209&gt;=15%),"1","0")</f>
        <v>0</v>
      </c>
      <c r="L209" s="14">
        <f>J209+K209</f>
        <v>0</v>
      </c>
    </row>
    <row r="210" spans="1:12" s="16" customFormat="1" ht="15.75" hidden="1" thickTop="1" x14ac:dyDescent="0.25">
      <c r="B210" s="16" t="str">
        <f t="shared" si="38"/>
        <v>a</v>
      </c>
      <c r="C210" s="17" t="s">
        <v>0</v>
      </c>
      <c r="D210" s="18" t="s">
        <v>4</v>
      </c>
      <c r="E210" s="19">
        <v>2600</v>
      </c>
      <c r="F210" s="19">
        <v>2088</v>
      </c>
      <c r="G210" s="19">
        <v>2079.3040000000001</v>
      </c>
    </row>
    <row r="211" spans="1:12" s="16" customFormat="1" ht="15.75" hidden="1" thickTop="1" x14ac:dyDescent="0.25">
      <c r="B211" s="16" t="str">
        <f t="shared" si="38"/>
        <v>a</v>
      </c>
      <c r="C211" s="17" t="s">
        <v>0</v>
      </c>
      <c r="D211" s="20" t="s">
        <v>9</v>
      </c>
      <c r="E211" s="21">
        <v>2600</v>
      </c>
      <c r="F211" s="21">
        <v>2088</v>
      </c>
      <c r="G211" s="21">
        <v>2079.3040000000001</v>
      </c>
    </row>
    <row r="212" spans="1:12" s="16" customFormat="1" ht="46.5" hidden="1" thickTop="1" thickBot="1" x14ac:dyDescent="0.3">
      <c r="B212" s="16" t="str">
        <f t="shared" si="38"/>
        <v>a</v>
      </c>
      <c r="C212" s="12" t="s">
        <v>87</v>
      </c>
      <c r="D212" s="13" t="s">
        <v>88</v>
      </c>
      <c r="E212" s="14">
        <v>760</v>
      </c>
      <c r="F212" s="14">
        <v>619</v>
      </c>
      <c r="G212" s="14">
        <v>608.36699999999996</v>
      </c>
      <c r="H212" s="15">
        <f>F212/E212</f>
        <v>0.81447368421052635</v>
      </c>
      <c r="I212" s="15">
        <f t="shared" ref="I212" si="41">G212/F212</f>
        <v>0.98282229402261712</v>
      </c>
      <c r="J212" s="14" t="str">
        <f>IF(OR(H212-100%&gt;=30%,100%-H212&gt;=30%),"1","0")</f>
        <v>0</v>
      </c>
      <c r="K212" s="14" t="str">
        <f>IF(OR(I212-100%&gt;=15%,100%-I212&gt;=15%),"1","0")</f>
        <v>0</v>
      </c>
      <c r="L212" s="14">
        <f>J212+K212</f>
        <v>0</v>
      </c>
    </row>
    <row r="213" spans="1:12" s="16" customFormat="1" ht="15.75" hidden="1" thickTop="1" x14ac:dyDescent="0.25">
      <c r="B213" s="16" t="str">
        <f t="shared" si="38"/>
        <v>a</v>
      </c>
      <c r="C213" s="17" t="s">
        <v>0</v>
      </c>
      <c r="D213" s="18" t="s">
        <v>4</v>
      </c>
      <c r="E213" s="19">
        <v>760</v>
      </c>
      <c r="F213" s="19">
        <v>619</v>
      </c>
      <c r="G213" s="19">
        <v>608.36699999999996</v>
      </c>
    </row>
    <row r="214" spans="1:12" s="16" customFormat="1" ht="15.75" hidden="1" thickTop="1" x14ac:dyDescent="0.25">
      <c r="B214" s="16" t="str">
        <f t="shared" si="38"/>
        <v>a</v>
      </c>
      <c r="C214" s="17" t="s">
        <v>0</v>
      </c>
      <c r="D214" s="20" t="s">
        <v>6</v>
      </c>
      <c r="E214" s="21">
        <v>760</v>
      </c>
      <c r="F214" s="21">
        <v>619</v>
      </c>
      <c r="G214" s="21">
        <v>608.36699999999996</v>
      </c>
    </row>
    <row r="215" spans="1:12" s="16" customFormat="1" ht="37.5" hidden="1" thickTop="1" thickBot="1" x14ac:dyDescent="0.3">
      <c r="B215" s="16" t="str">
        <f t="shared" si="38"/>
        <v>a</v>
      </c>
      <c r="C215" s="12" t="s">
        <v>89</v>
      </c>
      <c r="D215" s="13" t="s">
        <v>90</v>
      </c>
      <c r="E215" s="14">
        <v>1500</v>
      </c>
      <c r="F215" s="14">
        <v>1034</v>
      </c>
      <c r="G215" s="14">
        <v>1024.3340000000001</v>
      </c>
      <c r="H215" s="15">
        <f>F215/E215</f>
        <v>0.68933333333333335</v>
      </c>
      <c r="I215" s="15">
        <f t="shared" ref="I215" si="42">G215/F215</f>
        <v>0.99065183752417796</v>
      </c>
      <c r="J215" s="14" t="str">
        <f>IF(OR(H215-100%&gt;=30%,100%-H215&gt;=30%),"1","0")</f>
        <v>1</v>
      </c>
      <c r="K215" s="14" t="str">
        <f>IF(OR(I215-100%&gt;=15%,100%-I215&gt;=15%),"1","0")</f>
        <v>0</v>
      </c>
      <c r="L215" s="14">
        <f>J215+K215</f>
        <v>1</v>
      </c>
    </row>
    <row r="216" spans="1:12" s="16" customFormat="1" ht="15.75" hidden="1" thickTop="1" x14ac:dyDescent="0.25">
      <c r="B216" s="16" t="str">
        <f t="shared" si="38"/>
        <v>a</v>
      </c>
      <c r="C216" s="17" t="s">
        <v>0</v>
      </c>
      <c r="D216" s="18" t="s">
        <v>4</v>
      </c>
      <c r="E216" s="19">
        <v>1500</v>
      </c>
      <c r="F216" s="19">
        <v>1034</v>
      </c>
      <c r="G216" s="19">
        <v>1024.3340000000001</v>
      </c>
    </row>
    <row r="217" spans="1:12" s="16" customFormat="1" ht="15.75" hidden="1" thickTop="1" x14ac:dyDescent="0.25">
      <c r="B217" s="16" t="str">
        <f t="shared" si="38"/>
        <v>a</v>
      </c>
      <c r="C217" s="17" t="s">
        <v>0</v>
      </c>
      <c r="D217" s="20" t="s">
        <v>9</v>
      </c>
      <c r="E217" s="21">
        <v>1500</v>
      </c>
      <c r="F217" s="21">
        <v>1034</v>
      </c>
      <c r="G217" s="21">
        <v>1024.3340000000001</v>
      </c>
    </row>
    <row r="218" spans="1:12" s="16" customFormat="1" ht="61.5" hidden="1" thickTop="1" thickBot="1" x14ac:dyDescent="0.3">
      <c r="B218" s="16" t="str">
        <f t="shared" si="38"/>
        <v>a</v>
      </c>
      <c r="C218" s="12" t="s">
        <v>91</v>
      </c>
      <c r="D218" s="13" t="s">
        <v>92</v>
      </c>
      <c r="E218" s="14">
        <v>144</v>
      </c>
      <c r="F218" s="14">
        <v>117</v>
      </c>
      <c r="G218" s="14">
        <v>116.73916</v>
      </c>
      <c r="H218" s="15">
        <f>F218/E218</f>
        <v>0.8125</v>
      </c>
      <c r="I218" s="15">
        <f t="shared" ref="I218" si="43">G218/F218</f>
        <v>0.99777059829059822</v>
      </c>
      <c r="J218" s="14" t="str">
        <f>IF(OR(H218-100%&gt;=30%,100%-H218&gt;=30%),"1","0")</f>
        <v>0</v>
      </c>
      <c r="K218" s="14" t="str">
        <f>IF(OR(I218-100%&gt;=15%,100%-I218&gt;=15%),"1","0")</f>
        <v>0</v>
      </c>
      <c r="L218" s="14">
        <f>J218+K218</f>
        <v>0</v>
      </c>
    </row>
    <row r="219" spans="1:12" s="16" customFormat="1" ht="15.75" hidden="1" thickTop="1" x14ac:dyDescent="0.25">
      <c r="B219" s="16" t="str">
        <f t="shared" si="38"/>
        <v>a</v>
      </c>
      <c r="C219" s="17" t="s">
        <v>0</v>
      </c>
      <c r="D219" s="18" t="s">
        <v>4</v>
      </c>
      <c r="E219" s="19">
        <v>144</v>
      </c>
      <c r="F219" s="19">
        <v>117</v>
      </c>
      <c r="G219" s="19">
        <v>116.73916</v>
      </c>
    </row>
    <row r="220" spans="1:12" s="16" customFormat="1" ht="15.75" hidden="1" thickTop="1" x14ac:dyDescent="0.25">
      <c r="B220" s="16" t="str">
        <f t="shared" si="38"/>
        <v>a</v>
      </c>
      <c r="C220" s="17" t="s">
        <v>0</v>
      </c>
      <c r="D220" s="20" t="s">
        <v>9</v>
      </c>
      <c r="E220" s="21">
        <v>144</v>
      </c>
      <c r="F220" s="21">
        <v>117</v>
      </c>
      <c r="G220" s="21">
        <v>116.73916</v>
      </c>
    </row>
    <row r="221" spans="1:12" s="16" customFormat="1" ht="106.5" hidden="1" thickTop="1" thickBot="1" x14ac:dyDescent="0.3">
      <c r="B221" s="16" t="str">
        <f t="shared" si="38"/>
        <v>a</v>
      </c>
      <c r="C221" s="12" t="s">
        <v>93</v>
      </c>
      <c r="D221" s="13" t="s">
        <v>94</v>
      </c>
      <c r="E221" s="14">
        <v>46</v>
      </c>
      <c r="F221" s="14">
        <v>7</v>
      </c>
      <c r="G221" s="14">
        <v>0</v>
      </c>
      <c r="H221" s="15">
        <f>F221/E221</f>
        <v>0.15217391304347827</v>
      </c>
      <c r="I221" s="15">
        <f t="shared" ref="I221" si="44">G221/F221</f>
        <v>0</v>
      </c>
      <c r="J221" s="14" t="str">
        <f>IF(OR(H221-100%&gt;=30%,100%-H221&gt;=30%),"1","0")</f>
        <v>1</v>
      </c>
      <c r="K221" s="14" t="str">
        <f>IF(OR(I221-100%&gt;=15%,100%-I221&gt;=15%),"1","0")</f>
        <v>1</v>
      </c>
      <c r="L221" s="14">
        <f>J221+K221</f>
        <v>2</v>
      </c>
    </row>
    <row r="222" spans="1:12" s="16" customFormat="1" ht="15.75" hidden="1" thickTop="1" x14ac:dyDescent="0.25">
      <c r="B222" s="16" t="str">
        <f t="shared" si="38"/>
        <v>a</v>
      </c>
      <c r="C222" s="17" t="s">
        <v>0</v>
      </c>
      <c r="D222" s="18" t="s">
        <v>4</v>
      </c>
      <c r="E222" s="19">
        <v>46</v>
      </c>
      <c r="F222" s="19">
        <v>7</v>
      </c>
      <c r="G222" s="19">
        <v>0</v>
      </c>
    </row>
    <row r="223" spans="1:12" s="16" customFormat="1" ht="15.75" hidden="1" thickTop="1" x14ac:dyDescent="0.25">
      <c r="B223" s="16" t="str">
        <f t="shared" si="38"/>
        <v>a</v>
      </c>
      <c r="C223" s="17" t="s">
        <v>0</v>
      </c>
      <c r="D223" s="20" t="s">
        <v>9</v>
      </c>
      <c r="E223" s="21">
        <v>46</v>
      </c>
      <c r="F223" s="21">
        <v>7</v>
      </c>
      <c r="G223" s="21">
        <v>0</v>
      </c>
    </row>
    <row r="224" spans="1:12" ht="160.5" customHeight="1" thickTop="1" thickBot="1" x14ac:dyDescent="0.3">
      <c r="A224" t="s">
        <v>203</v>
      </c>
      <c r="B224" t="str">
        <f t="shared" si="38"/>
        <v>a</v>
      </c>
      <c r="C224" s="5" t="s">
        <v>95</v>
      </c>
      <c r="D224" s="6" t="s">
        <v>96</v>
      </c>
      <c r="E224" s="2">
        <v>0</v>
      </c>
      <c r="F224" s="2">
        <v>10612.5</v>
      </c>
      <c r="G224" s="2">
        <v>10612.34756</v>
      </c>
      <c r="H224" s="1" t="e">
        <f>F224/E224</f>
        <v>#DIV/0!</v>
      </c>
      <c r="I224" s="1">
        <f t="shared" ref="I224" si="45">G224/F224</f>
        <v>0.99998563580683153</v>
      </c>
      <c r="J224" s="26" t="s">
        <v>205</v>
      </c>
      <c r="K224" s="2"/>
      <c r="L224" s="2" t="e">
        <f>J224+K224</f>
        <v>#VALUE!</v>
      </c>
    </row>
    <row r="225" spans="1:12" ht="15.75" hidden="1" thickTop="1" x14ac:dyDescent="0.25">
      <c r="B225" t="str">
        <f t="shared" si="38"/>
        <v>a</v>
      </c>
      <c r="C225" s="7" t="s">
        <v>0</v>
      </c>
      <c r="D225" s="8" t="s">
        <v>4</v>
      </c>
      <c r="E225" s="9">
        <v>0</v>
      </c>
      <c r="F225" s="9">
        <v>10612.5</v>
      </c>
      <c r="G225" s="9">
        <v>10612.34756</v>
      </c>
    </row>
    <row r="226" spans="1:12" ht="15.75" hidden="1" thickTop="1" x14ac:dyDescent="0.25">
      <c r="B226" t="str">
        <f t="shared" si="38"/>
        <v>a</v>
      </c>
      <c r="C226" s="7" t="s">
        <v>0</v>
      </c>
      <c r="D226" s="10" t="s">
        <v>9</v>
      </c>
      <c r="E226" s="11">
        <v>0</v>
      </c>
      <c r="F226" s="11">
        <v>10612.5</v>
      </c>
      <c r="G226" s="11">
        <v>10612.34756</v>
      </c>
    </row>
    <row r="227" spans="1:12" s="16" customFormat="1" ht="61.5" hidden="1" thickTop="1" thickBot="1" x14ac:dyDescent="0.3">
      <c r="B227" s="16" t="str">
        <f t="shared" si="38"/>
        <v>a</v>
      </c>
      <c r="C227" s="12" t="s">
        <v>97</v>
      </c>
      <c r="D227" s="13" t="s">
        <v>98</v>
      </c>
      <c r="E227" s="14">
        <v>0</v>
      </c>
      <c r="F227" s="14">
        <v>8543.2000000000007</v>
      </c>
      <c r="G227" s="14">
        <v>8543.19</v>
      </c>
      <c r="H227" s="15" t="e">
        <f>F227/E227</f>
        <v>#DIV/0!</v>
      </c>
      <c r="I227" s="15">
        <f t="shared" ref="I227" si="46">G227/F227</f>
        <v>0.99999882947841556</v>
      </c>
      <c r="J227" s="14" t="e">
        <f>IF(OR(H227-100%&gt;=30%,100%-H227&gt;=30%),"1","0")</f>
        <v>#DIV/0!</v>
      </c>
      <c r="K227" s="14" t="str">
        <f>IF(OR(I227-100%&gt;=15%,100%-I227&gt;=15%),"1","0")</f>
        <v>0</v>
      </c>
      <c r="L227" s="14" t="e">
        <f>J227+K227</f>
        <v>#DIV/0!</v>
      </c>
    </row>
    <row r="228" spans="1:12" s="16" customFormat="1" ht="15.75" hidden="1" thickTop="1" x14ac:dyDescent="0.25">
      <c r="B228" s="16" t="str">
        <f t="shared" si="38"/>
        <v>a</v>
      </c>
      <c r="C228" s="17" t="s">
        <v>0</v>
      </c>
      <c r="D228" s="18" t="s">
        <v>4</v>
      </c>
      <c r="E228" s="19">
        <v>0</v>
      </c>
      <c r="F228" s="19">
        <v>8543.2000000000007</v>
      </c>
      <c r="G228" s="19">
        <v>8543.19</v>
      </c>
    </row>
    <row r="229" spans="1:12" s="16" customFormat="1" ht="15.75" hidden="1" thickTop="1" x14ac:dyDescent="0.25">
      <c r="B229" s="16" t="str">
        <f t="shared" si="38"/>
        <v>a</v>
      </c>
      <c r="C229" s="17" t="s">
        <v>0</v>
      </c>
      <c r="D229" s="20" t="s">
        <v>9</v>
      </c>
      <c r="E229" s="21">
        <v>0</v>
      </c>
      <c r="F229" s="21">
        <v>8543.2000000000007</v>
      </c>
      <c r="G229" s="21">
        <v>8543.19</v>
      </c>
    </row>
    <row r="230" spans="1:12" s="16" customFormat="1" ht="61.5" hidden="1" thickTop="1" thickBot="1" x14ac:dyDescent="0.3">
      <c r="B230" s="16" t="str">
        <f t="shared" si="38"/>
        <v>a</v>
      </c>
      <c r="C230" s="12" t="s">
        <v>99</v>
      </c>
      <c r="D230" s="13" t="s">
        <v>100</v>
      </c>
      <c r="E230" s="14">
        <v>0</v>
      </c>
      <c r="F230" s="14">
        <v>1065.9000000000001</v>
      </c>
      <c r="G230" s="14">
        <v>1065.8444</v>
      </c>
      <c r="H230" s="15" t="e">
        <f>F230/E230</f>
        <v>#DIV/0!</v>
      </c>
      <c r="I230" s="15">
        <f t="shared" ref="I230" si="47">G230/F230</f>
        <v>0.99994783750820893</v>
      </c>
      <c r="J230" s="14" t="e">
        <f>IF(OR(H230-100%&gt;=30%,100%-H230&gt;=30%),"1","0")</f>
        <v>#DIV/0!</v>
      </c>
      <c r="K230" s="14" t="str">
        <f>IF(OR(I230-100%&gt;=15%,100%-I230&gt;=15%),"1","0")</f>
        <v>0</v>
      </c>
      <c r="L230" s="14" t="e">
        <f>J230+K230</f>
        <v>#DIV/0!</v>
      </c>
    </row>
    <row r="231" spans="1:12" s="16" customFormat="1" ht="15.75" hidden="1" thickTop="1" x14ac:dyDescent="0.25">
      <c r="B231" s="16" t="str">
        <f t="shared" si="38"/>
        <v>a</v>
      </c>
      <c r="C231" s="17" t="s">
        <v>0</v>
      </c>
      <c r="D231" s="18" t="s">
        <v>4</v>
      </c>
      <c r="E231" s="19">
        <v>0</v>
      </c>
      <c r="F231" s="19">
        <v>1065.9000000000001</v>
      </c>
      <c r="G231" s="19">
        <v>1065.8444</v>
      </c>
    </row>
    <row r="232" spans="1:12" s="16" customFormat="1" ht="15.75" hidden="1" thickTop="1" x14ac:dyDescent="0.25">
      <c r="B232" s="16" t="str">
        <f t="shared" si="38"/>
        <v>a</v>
      </c>
      <c r="C232" s="17" t="s">
        <v>0</v>
      </c>
      <c r="D232" s="20" t="s">
        <v>9</v>
      </c>
      <c r="E232" s="21">
        <v>0</v>
      </c>
      <c r="F232" s="21">
        <v>1065.9000000000001</v>
      </c>
      <c r="G232" s="21">
        <v>1065.8444</v>
      </c>
    </row>
    <row r="233" spans="1:12" s="16" customFormat="1" ht="46.5" hidden="1" thickTop="1" thickBot="1" x14ac:dyDescent="0.3">
      <c r="B233" s="16" t="str">
        <f t="shared" si="38"/>
        <v>a</v>
      </c>
      <c r="C233" s="12" t="s">
        <v>101</v>
      </c>
      <c r="D233" s="13" t="s">
        <v>102</v>
      </c>
      <c r="E233" s="14">
        <v>0</v>
      </c>
      <c r="F233" s="14">
        <v>1003.4</v>
      </c>
      <c r="G233" s="14">
        <v>1003.31316</v>
      </c>
      <c r="H233" s="15" t="e">
        <f>F233/E233</f>
        <v>#DIV/0!</v>
      </c>
      <c r="I233" s="15">
        <f t="shared" ref="I233" si="48">G233/F233</f>
        <v>0.99991345425553124</v>
      </c>
      <c r="J233" s="14" t="e">
        <f>IF(OR(H233-100%&gt;=30%,100%-H233&gt;=30%),"1","0")</f>
        <v>#DIV/0!</v>
      </c>
      <c r="K233" s="14" t="str">
        <f>IF(OR(I233-100%&gt;=15%,100%-I233&gt;=15%),"1","0")</f>
        <v>0</v>
      </c>
      <c r="L233" s="14" t="e">
        <f>J233+K233</f>
        <v>#DIV/0!</v>
      </c>
    </row>
    <row r="234" spans="1:12" s="16" customFormat="1" ht="15.75" hidden="1" thickTop="1" x14ac:dyDescent="0.25">
      <c r="B234" s="16" t="str">
        <f t="shared" si="38"/>
        <v>a</v>
      </c>
      <c r="C234" s="17" t="s">
        <v>0</v>
      </c>
      <c r="D234" s="18" t="s">
        <v>4</v>
      </c>
      <c r="E234" s="19">
        <v>0</v>
      </c>
      <c r="F234" s="19">
        <v>1003.4</v>
      </c>
      <c r="G234" s="19">
        <v>1003.31316</v>
      </c>
    </row>
    <row r="235" spans="1:12" s="16" customFormat="1" ht="15.75" hidden="1" thickTop="1" x14ac:dyDescent="0.25">
      <c r="B235" s="16" t="str">
        <f t="shared" si="38"/>
        <v>a</v>
      </c>
      <c r="C235" s="17" t="s">
        <v>0</v>
      </c>
      <c r="D235" s="20" t="s">
        <v>9</v>
      </c>
      <c r="E235" s="21">
        <v>0</v>
      </c>
      <c r="F235" s="21">
        <v>1003.4</v>
      </c>
      <c r="G235" s="21">
        <v>1003.31316</v>
      </c>
    </row>
    <row r="236" spans="1:12" ht="31.5" thickTop="1" thickBot="1" x14ac:dyDescent="0.3">
      <c r="A236" t="s">
        <v>203</v>
      </c>
      <c r="B236" t="str">
        <f t="shared" si="38"/>
        <v>a</v>
      </c>
      <c r="C236" s="5" t="s">
        <v>103</v>
      </c>
      <c r="D236" s="6" t="s">
        <v>104</v>
      </c>
      <c r="E236" s="2">
        <v>841475</v>
      </c>
      <c r="F236" s="2">
        <v>902310.071</v>
      </c>
      <c r="G236" s="2">
        <v>920946.55776</v>
      </c>
      <c r="H236" s="1">
        <f>F236/E236</f>
        <v>1.0722957556671322</v>
      </c>
      <c r="I236" s="1">
        <f t="shared" ref="I236" si="49">G236/F236</f>
        <v>1.0206541934518649</v>
      </c>
      <c r="J236" s="2"/>
      <c r="K236" s="2"/>
      <c r="L236" s="2">
        <f>J236+K236</f>
        <v>0</v>
      </c>
    </row>
    <row r="237" spans="1:12" ht="15.75" hidden="1" thickTop="1" x14ac:dyDescent="0.25">
      <c r="B237" t="str">
        <f t="shared" si="38"/>
        <v>a</v>
      </c>
      <c r="C237" s="7" t="s">
        <v>0</v>
      </c>
      <c r="D237" s="8" t="s">
        <v>4</v>
      </c>
      <c r="E237" s="9">
        <v>841445</v>
      </c>
      <c r="F237" s="9">
        <v>901808.85199999996</v>
      </c>
      <c r="G237" s="9">
        <v>911397.00929999992</v>
      </c>
    </row>
    <row r="238" spans="1:12" ht="15.75" hidden="1" thickTop="1" x14ac:dyDescent="0.25">
      <c r="B238" t="str">
        <f t="shared" si="38"/>
        <v>a</v>
      </c>
      <c r="C238" s="7" t="s">
        <v>0</v>
      </c>
      <c r="D238" s="10" t="s">
        <v>5</v>
      </c>
      <c r="E238" s="11">
        <v>0</v>
      </c>
      <c r="F238" s="11">
        <v>0</v>
      </c>
      <c r="G238" s="11">
        <v>131.36000000000001</v>
      </c>
    </row>
    <row r="239" spans="1:12" ht="15.75" hidden="1" thickTop="1" x14ac:dyDescent="0.25">
      <c r="B239" t="str">
        <f t="shared" si="38"/>
        <v>a</v>
      </c>
      <c r="C239" s="7" t="s">
        <v>0</v>
      </c>
      <c r="D239" s="10" t="s">
        <v>6</v>
      </c>
      <c r="E239" s="11">
        <v>52432</v>
      </c>
      <c r="F239" s="11">
        <v>53143.665999999997</v>
      </c>
      <c r="G239" s="11">
        <v>54065.25993</v>
      </c>
    </row>
    <row r="240" spans="1:12" ht="15.75" hidden="1" thickTop="1" x14ac:dyDescent="0.25">
      <c r="B240" t="str">
        <f t="shared" si="38"/>
        <v>a</v>
      </c>
      <c r="C240" s="7" t="s">
        <v>0</v>
      </c>
      <c r="D240" s="10" t="s">
        <v>7</v>
      </c>
      <c r="E240" s="11">
        <v>0</v>
      </c>
      <c r="F240" s="11">
        <v>0</v>
      </c>
      <c r="G240" s="11">
        <v>7859.2703699999993</v>
      </c>
    </row>
    <row r="241" spans="1:12" ht="15.75" hidden="1" thickTop="1" x14ac:dyDescent="0.25">
      <c r="B241" t="str">
        <f t="shared" si="38"/>
        <v>a</v>
      </c>
      <c r="C241" s="7" t="s">
        <v>0</v>
      </c>
      <c r="D241" s="10" t="s">
        <v>8</v>
      </c>
      <c r="E241" s="11">
        <v>0</v>
      </c>
      <c r="F241" s="11">
        <v>0</v>
      </c>
      <c r="G241" s="11">
        <v>652.54519000000005</v>
      </c>
    </row>
    <row r="242" spans="1:12" ht="15.75" hidden="1" thickTop="1" x14ac:dyDescent="0.25">
      <c r="B242" t="str">
        <f t="shared" si="38"/>
        <v>a</v>
      </c>
      <c r="C242" s="7" t="s">
        <v>0</v>
      </c>
      <c r="D242" s="10" t="s">
        <v>9</v>
      </c>
      <c r="E242" s="11">
        <v>788353</v>
      </c>
      <c r="F242" s="11">
        <v>847423.81500000006</v>
      </c>
      <c r="G242" s="11">
        <v>847332.52327999996</v>
      </c>
    </row>
    <row r="243" spans="1:12" ht="15.75" hidden="1" thickTop="1" x14ac:dyDescent="0.25">
      <c r="B243" t="str">
        <f t="shared" si="38"/>
        <v>a</v>
      </c>
      <c r="C243" s="7" t="s">
        <v>0</v>
      </c>
      <c r="D243" s="10" t="s">
        <v>10</v>
      </c>
      <c r="E243" s="11">
        <v>660</v>
      </c>
      <c r="F243" s="11">
        <v>1241.3710000000001</v>
      </c>
      <c r="G243" s="11">
        <v>1356.05053</v>
      </c>
    </row>
    <row r="244" spans="1:12" ht="15.75" hidden="1" thickTop="1" x14ac:dyDescent="0.25">
      <c r="B244" t="str">
        <f t="shared" si="38"/>
        <v>a</v>
      </c>
      <c r="C244" s="7" t="s">
        <v>0</v>
      </c>
      <c r="D244" s="8" t="s">
        <v>11</v>
      </c>
      <c r="E244" s="9">
        <v>30</v>
      </c>
      <c r="F244" s="9">
        <v>140.44800000000001</v>
      </c>
      <c r="G244" s="9">
        <v>8414.74071</v>
      </c>
    </row>
    <row r="245" spans="1:12" ht="15.75" hidden="1" thickTop="1" x14ac:dyDescent="0.25">
      <c r="B245" t="str">
        <f t="shared" si="38"/>
        <v>a</v>
      </c>
      <c r="C245" s="7" t="s">
        <v>0</v>
      </c>
      <c r="D245" s="8" t="s">
        <v>12</v>
      </c>
      <c r="E245" s="9">
        <v>0</v>
      </c>
      <c r="F245" s="9">
        <v>360.77099999999996</v>
      </c>
      <c r="G245" s="9">
        <v>1134.8077499999999</v>
      </c>
    </row>
    <row r="246" spans="1:12" s="16" customFormat="1" ht="15.75" hidden="1" thickTop="1" x14ac:dyDescent="0.25">
      <c r="B246" s="16" t="str">
        <f t="shared" si="38"/>
        <v>a</v>
      </c>
      <c r="C246" s="22" t="s">
        <v>0</v>
      </c>
      <c r="D246" s="23" t="s">
        <v>13</v>
      </c>
      <c r="E246" s="24">
        <v>0</v>
      </c>
      <c r="F246" s="24">
        <v>360.77099999999996</v>
      </c>
      <c r="G246" s="24">
        <v>1134.8077499999999</v>
      </c>
    </row>
    <row r="247" spans="1:12" s="16" customFormat="1" ht="15.75" hidden="1" thickTop="1" x14ac:dyDescent="0.25">
      <c r="B247" s="16" t="str">
        <f t="shared" si="38"/>
        <v>a</v>
      </c>
      <c r="C247" s="22" t="s">
        <v>0</v>
      </c>
      <c r="D247" s="25" t="s">
        <v>14</v>
      </c>
      <c r="E247" s="24">
        <v>0</v>
      </c>
      <c r="F247" s="24">
        <v>360.77099999999996</v>
      </c>
      <c r="G247" s="24">
        <v>1134.8077499999999</v>
      </c>
    </row>
    <row r="248" spans="1:12" ht="31.5" thickTop="1" thickBot="1" x14ac:dyDescent="0.3">
      <c r="A248" t="s">
        <v>203</v>
      </c>
      <c r="B248" t="str">
        <f t="shared" si="38"/>
        <v>a</v>
      </c>
      <c r="C248" s="5" t="s">
        <v>105</v>
      </c>
      <c r="D248" s="6" t="s">
        <v>106</v>
      </c>
      <c r="E248" s="2">
        <v>610000</v>
      </c>
      <c r="F248" s="2">
        <v>681235.924</v>
      </c>
      <c r="G248" s="2">
        <v>681234.85101999994</v>
      </c>
      <c r="H248" s="1">
        <f>F248/E248</f>
        <v>1.1167802032786884</v>
      </c>
      <c r="I248" s="1">
        <f t="shared" ref="I248" si="50">G248/F248</f>
        <v>0.99999842495094249</v>
      </c>
      <c r="J248" s="2"/>
      <c r="K248" s="2"/>
      <c r="L248" s="2">
        <f>J248+K248</f>
        <v>0</v>
      </c>
    </row>
    <row r="249" spans="1:12" ht="15.75" hidden="1" thickTop="1" x14ac:dyDescent="0.25">
      <c r="B249" t="str">
        <f t="shared" si="38"/>
        <v>a</v>
      </c>
      <c r="C249" s="7" t="s">
        <v>0</v>
      </c>
      <c r="D249" s="8" t="s">
        <v>4</v>
      </c>
      <c r="E249" s="9">
        <v>610000</v>
      </c>
      <c r="F249" s="9">
        <v>681229.48400000005</v>
      </c>
      <c r="G249" s="9">
        <v>681228.41102</v>
      </c>
    </row>
    <row r="250" spans="1:12" ht="15.75" hidden="1" thickTop="1" x14ac:dyDescent="0.25">
      <c r="B250" t="str">
        <f t="shared" si="38"/>
        <v>a</v>
      </c>
      <c r="C250" s="7" t="s">
        <v>0</v>
      </c>
      <c r="D250" s="10" t="s">
        <v>6</v>
      </c>
      <c r="E250" s="11">
        <v>4000</v>
      </c>
      <c r="F250" s="11">
        <v>3677.06</v>
      </c>
      <c r="G250" s="11">
        <v>3675.9956099999999</v>
      </c>
    </row>
    <row r="251" spans="1:12" ht="15.75" hidden="1" thickTop="1" x14ac:dyDescent="0.25">
      <c r="B251" t="str">
        <f t="shared" si="38"/>
        <v>a</v>
      </c>
      <c r="C251" s="7" t="s">
        <v>0</v>
      </c>
      <c r="D251" s="10" t="s">
        <v>9</v>
      </c>
      <c r="E251" s="11">
        <v>606000</v>
      </c>
      <c r="F251" s="11">
        <v>677552.424</v>
      </c>
      <c r="G251" s="11">
        <v>677552.41541000002</v>
      </c>
    </row>
    <row r="252" spans="1:12" ht="15.75" hidden="1" thickTop="1" x14ac:dyDescent="0.25">
      <c r="B252" t="str">
        <f t="shared" si="38"/>
        <v>a</v>
      </c>
      <c r="C252" s="7" t="s">
        <v>0</v>
      </c>
      <c r="D252" s="8" t="s">
        <v>12</v>
      </c>
      <c r="E252" s="9">
        <v>0</v>
      </c>
      <c r="F252" s="9">
        <v>6.44</v>
      </c>
      <c r="G252" s="9">
        <v>6.44</v>
      </c>
    </row>
    <row r="253" spans="1:12" s="16" customFormat="1" ht="15.75" hidden="1" thickTop="1" x14ac:dyDescent="0.25">
      <c r="B253" s="16" t="str">
        <f t="shared" si="38"/>
        <v>a</v>
      </c>
      <c r="C253" s="22" t="s">
        <v>0</v>
      </c>
      <c r="D253" s="23" t="s">
        <v>13</v>
      </c>
      <c r="E253" s="24">
        <v>0</v>
      </c>
      <c r="F253" s="24">
        <v>6.44</v>
      </c>
      <c r="G253" s="24">
        <v>6.44</v>
      </c>
    </row>
    <row r="254" spans="1:12" s="16" customFormat="1" ht="15.75" hidden="1" thickTop="1" x14ac:dyDescent="0.25">
      <c r="B254" s="16" t="str">
        <f t="shared" si="38"/>
        <v>a</v>
      </c>
      <c r="C254" s="22" t="s">
        <v>0</v>
      </c>
      <c r="D254" s="25" t="s">
        <v>14</v>
      </c>
      <c r="E254" s="24">
        <v>0</v>
      </c>
      <c r="F254" s="24">
        <v>6.44</v>
      </c>
      <c r="G254" s="24">
        <v>6.44</v>
      </c>
    </row>
    <row r="255" spans="1:12" ht="31.5" thickTop="1" thickBot="1" x14ac:dyDescent="0.3">
      <c r="A255" t="s">
        <v>203</v>
      </c>
      <c r="B255" t="str">
        <f t="shared" si="38"/>
        <v>a</v>
      </c>
      <c r="C255" s="5" t="s">
        <v>107</v>
      </c>
      <c r="D255" s="6" t="s">
        <v>108</v>
      </c>
      <c r="E255" s="2">
        <v>84024</v>
      </c>
      <c r="F255" s="2">
        <v>70674.092999999993</v>
      </c>
      <c r="G255" s="2">
        <v>89751.151959999988</v>
      </c>
      <c r="H255" s="1">
        <f>F255/E255</f>
        <v>0.84111793059125961</v>
      </c>
      <c r="I255" s="1">
        <f t="shared" ref="I255" si="51">G255/F255</f>
        <v>1.269930014666053</v>
      </c>
      <c r="J255" s="2"/>
      <c r="K255" s="2"/>
      <c r="L255" s="2">
        <f>J255+K255</f>
        <v>0</v>
      </c>
    </row>
    <row r="256" spans="1:12" ht="15.75" hidden="1" thickTop="1" x14ac:dyDescent="0.25">
      <c r="B256" t="str">
        <f t="shared" si="38"/>
        <v>a</v>
      </c>
      <c r="C256" s="7" t="s">
        <v>0</v>
      </c>
      <c r="D256" s="8" t="s">
        <v>4</v>
      </c>
      <c r="E256" s="9">
        <v>84024</v>
      </c>
      <c r="F256" s="9">
        <v>70645.650999999998</v>
      </c>
      <c r="G256" s="9">
        <v>80911.553079999998</v>
      </c>
    </row>
    <row r="257" spans="1:12" ht="15.75" hidden="1" thickTop="1" x14ac:dyDescent="0.25">
      <c r="B257" t="str">
        <f t="shared" si="38"/>
        <v>a</v>
      </c>
      <c r="C257" s="7" t="s">
        <v>0</v>
      </c>
      <c r="D257" s="10" t="s">
        <v>5</v>
      </c>
      <c r="E257" s="11">
        <v>0</v>
      </c>
      <c r="F257" s="11">
        <v>0</v>
      </c>
      <c r="G257" s="11">
        <v>131.36000000000001</v>
      </c>
    </row>
    <row r="258" spans="1:12" ht="15.75" hidden="1" thickTop="1" x14ac:dyDescent="0.25">
      <c r="B258" t="str">
        <f t="shared" si="38"/>
        <v>a</v>
      </c>
      <c r="C258" s="7" t="s">
        <v>0</v>
      </c>
      <c r="D258" s="10" t="s">
        <v>6</v>
      </c>
      <c r="E258" s="11">
        <v>24825</v>
      </c>
      <c r="F258" s="11">
        <v>25962.737999999998</v>
      </c>
      <c r="G258" s="11">
        <v>27313.347650000003</v>
      </c>
    </row>
    <row r="259" spans="1:12" ht="15.75" hidden="1" thickTop="1" x14ac:dyDescent="0.25">
      <c r="B259" t="str">
        <f t="shared" si="38"/>
        <v>a</v>
      </c>
      <c r="C259" s="7" t="s">
        <v>0</v>
      </c>
      <c r="D259" s="10" t="s">
        <v>7</v>
      </c>
      <c r="E259" s="11">
        <v>0</v>
      </c>
      <c r="F259" s="11">
        <v>0</v>
      </c>
      <c r="G259" s="11">
        <v>7770.3634199999997</v>
      </c>
    </row>
    <row r="260" spans="1:12" ht="15.75" hidden="1" thickTop="1" x14ac:dyDescent="0.25">
      <c r="B260" t="str">
        <f t="shared" si="38"/>
        <v>a</v>
      </c>
      <c r="C260" s="7" t="s">
        <v>0</v>
      </c>
      <c r="D260" s="10" t="s">
        <v>8</v>
      </c>
      <c r="E260" s="11">
        <v>0</v>
      </c>
      <c r="F260" s="11">
        <v>0</v>
      </c>
      <c r="G260" s="11">
        <v>652.54519000000005</v>
      </c>
    </row>
    <row r="261" spans="1:12" ht="15.75" hidden="1" thickTop="1" x14ac:dyDescent="0.25">
      <c r="B261" t="str">
        <f t="shared" si="38"/>
        <v>a</v>
      </c>
      <c r="C261" s="7" t="s">
        <v>0</v>
      </c>
      <c r="D261" s="10" t="s">
        <v>9</v>
      </c>
      <c r="E261" s="11">
        <v>59199</v>
      </c>
      <c r="F261" s="11">
        <v>44682.913</v>
      </c>
      <c r="G261" s="11">
        <v>44912.833929999993</v>
      </c>
    </row>
    <row r="262" spans="1:12" ht="15.75" hidden="1" thickTop="1" x14ac:dyDescent="0.25">
      <c r="B262" t="str">
        <f t="shared" si="38"/>
        <v>a</v>
      </c>
      <c r="C262" s="7" t="s">
        <v>0</v>
      </c>
      <c r="D262" s="10" t="s">
        <v>10</v>
      </c>
      <c r="E262" s="11">
        <v>0</v>
      </c>
      <c r="F262" s="11">
        <v>0</v>
      </c>
      <c r="G262" s="11">
        <v>131.10289</v>
      </c>
    </row>
    <row r="263" spans="1:12" ht="15.75" hidden="1" thickTop="1" x14ac:dyDescent="0.25">
      <c r="B263" t="str">
        <f t="shared" si="38"/>
        <v>a</v>
      </c>
      <c r="C263" s="7" t="s">
        <v>0</v>
      </c>
      <c r="D263" s="8" t="s">
        <v>11</v>
      </c>
      <c r="E263" s="9">
        <v>0</v>
      </c>
      <c r="F263" s="9">
        <v>28.442</v>
      </c>
      <c r="G263" s="9">
        <v>8064.0737199999994</v>
      </c>
    </row>
    <row r="264" spans="1:12" ht="15.75" hidden="1" thickTop="1" x14ac:dyDescent="0.25">
      <c r="B264" t="str">
        <f t="shared" si="38"/>
        <v>a</v>
      </c>
      <c r="C264" s="7" t="s">
        <v>0</v>
      </c>
      <c r="D264" s="8" t="s">
        <v>12</v>
      </c>
      <c r="E264" s="9">
        <v>0</v>
      </c>
      <c r="F264" s="9">
        <v>0</v>
      </c>
      <c r="G264" s="9">
        <v>775.52516000000003</v>
      </c>
    </row>
    <row r="265" spans="1:12" s="16" customFormat="1" ht="15.75" hidden="1" thickTop="1" x14ac:dyDescent="0.25">
      <c r="B265" s="16" t="str">
        <f t="shared" si="38"/>
        <v>a</v>
      </c>
      <c r="C265" s="22" t="s">
        <v>0</v>
      </c>
      <c r="D265" s="23" t="s">
        <v>13</v>
      </c>
      <c r="E265" s="24">
        <v>0</v>
      </c>
      <c r="F265" s="24">
        <v>0</v>
      </c>
      <c r="G265" s="24">
        <v>775.52516000000003</v>
      </c>
    </row>
    <row r="266" spans="1:12" s="16" customFormat="1" ht="15.75" hidden="1" thickTop="1" x14ac:dyDescent="0.25">
      <c r="B266" s="16" t="str">
        <f t="shared" si="38"/>
        <v>a</v>
      </c>
      <c r="C266" s="22" t="s">
        <v>0</v>
      </c>
      <c r="D266" s="25" t="s">
        <v>14</v>
      </c>
      <c r="E266" s="24">
        <v>0</v>
      </c>
      <c r="F266" s="24">
        <v>0</v>
      </c>
      <c r="G266" s="24">
        <v>775.52516000000003</v>
      </c>
    </row>
    <row r="267" spans="1:12" ht="37.5" thickTop="1" thickBot="1" x14ac:dyDescent="0.3">
      <c r="A267" t="s">
        <v>203</v>
      </c>
      <c r="B267" t="str">
        <f t="shared" si="38"/>
        <v>a</v>
      </c>
      <c r="C267" s="5" t="s">
        <v>109</v>
      </c>
      <c r="D267" s="6" t="s">
        <v>110</v>
      </c>
      <c r="E267" s="2">
        <v>2000</v>
      </c>
      <c r="F267" s="2">
        <v>1729.29</v>
      </c>
      <c r="G267" s="2">
        <v>1722.74784</v>
      </c>
      <c r="H267" s="1">
        <f>F267/E267</f>
        <v>0.864645</v>
      </c>
      <c r="I267" s="1">
        <f t="shared" ref="I267" si="52">G267/F267</f>
        <v>0.99621685200284515</v>
      </c>
      <c r="J267" s="2"/>
      <c r="K267" s="2"/>
      <c r="L267" s="2">
        <f>J267+K267</f>
        <v>0</v>
      </c>
    </row>
    <row r="268" spans="1:12" ht="15.75" hidden="1" thickTop="1" x14ac:dyDescent="0.25">
      <c r="B268" t="str">
        <f t="shared" si="38"/>
        <v>a</v>
      </c>
      <c r="C268" s="7" t="s">
        <v>0</v>
      </c>
      <c r="D268" s="8" t="s">
        <v>4</v>
      </c>
      <c r="E268" s="9">
        <v>2000</v>
      </c>
      <c r="F268" s="9">
        <v>1729.29</v>
      </c>
      <c r="G268" s="9">
        <v>1722.74784</v>
      </c>
    </row>
    <row r="269" spans="1:12" ht="15.75" hidden="1" thickTop="1" x14ac:dyDescent="0.25">
      <c r="B269" t="str">
        <f t="shared" si="38"/>
        <v>a</v>
      </c>
      <c r="C269" s="7" t="s">
        <v>0</v>
      </c>
      <c r="D269" s="10" t="s">
        <v>6</v>
      </c>
      <c r="E269" s="11">
        <v>2000</v>
      </c>
      <c r="F269" s="11">
        <v>1729.29</v>
      </c>
      <c r="G269" s="11">
        <v>1722.74784</v>
      </c>
    </row>
    <row r="270" spans="1:12" ht="37.5" thickTop="1" thickBot="1" x14ac:dyDescent="0.3">
      <c r="A270" t="s">
        <v>203</v>
      </c>
      <c r="B270" t="str">
        <f t="shared" ref="B270:B333" si="53">IF(OR(E270&lt;&gt;0,F270&lt;&gt;0,G270&lt;&gt;0),"a","b")</f>
        <v>a</v>
      </c>
      <c r="C270" s="5" t="s">
        <v>111</v>
      </c>
      <c r="D270" s="6" t="s">
        <v>112</v>
      </c>
      <c r="E270" s="2">
        <v>14280</v>
      </c>
      <c r="F270" s="2">
        <v>16209.548000000001</v>
      </c>
      <c r="G270" s="2">
        <v>16205.69298</v>
      </c>
      <c r="H270" s="1">
        <f>F270/E270</f>
        <v>1.1351224089635854</v>
      </c>
      <c r="I270" s="1">
        <f t="shared" ref="I270" si="54">G270/F270</f>
        <v>0.99976217597184069</v>
      </c>
      <c r="J270" s="2"/>
      <c r="K270" s="2"/>
      <c r="L270" s="2">
        <f>J270+K270</f>
        <v>0</v>
      </c>
    </row>
    <row r="271" spans="1:12" ht="15.75" hidden="1" thickTop="1" x14ac:dyDescent="0.25">
      <c r="B271" t="str">
        <f t="shared" si="53"/>
        <v>a</v>
      </c>
      <c r="C271" s="7" t="s">
        <v>0</v>
      </c>
      <c r="D271" s="8" t="s">
        <v>4</v>
      </c>
      <c r="E271" s="9">
        <v>14280</v>
      </c>
      <c r="F271" s="9">
        <v>16209.548000000001</v>
      </c>
      <c r="G271" s="9">
        <v>16205.69298</v>
      </c>
    </row>
    <row r="272" spans="1:12" ht="15.75" hidden="1" thickTop="1" x14ac:dyDescent="0.25">
      <c r="B272" t="str">
        <f t="shared" si="53"/>
        <v>a</v>
      </c>
      <c r="C272" s="7" t="s">
        <v>0</v>
      </c>
      <c r="D272" s="10" t="s">
        <v>6</v>
      </c>
      <c r="E272" s="11">
        <v>14200</v>
      </c>
      <c r="F272" s="11">
        <v>16194.548000000001</v>
      </c>
      <c r="G272" s="11">
        <v>16194.547979999999</v>
      </c>
    </row>
    <row r="273" spans="1:12" ht="15.75" hidden="1" thickTop="1" x14ac:dyDescent="0.25">
      <c r="B273" t="str">
        <f t="shared" si="53"/>
        <v>a</v>
      </c>
      <c r="C273" s="7" t="s">
        <v>0</v>
      </c>
      <c r="D273" s="10" t="s">
        <v>9</v>
      </c>
      <c r="E273" s="11">
        <v>80</v>
      </c>
      <c r="F273" s="11">
        <v>15</v>
      </c>
      <c r="G273" s="11">
        <v>11.145</v>
      </c>
    </row>
    <row r="274" spans="1:12" ht="181.5" thickTop="1" thickBot="1" x14ac:dyDescent="0.3">
      <c r="A274" t="s">
        <v>203</v>
      </c>
      <c r="B274" t="str">
        <f t="shared" si="53"/>
        <v>a</v>
      </c>
      <c r="C274" s="5" t="s">
        <v>113</v>
      </c>
      <c r="D274" s="6" t="s">
        <v>114</v>
      </c>
      <c r="E274" s="2">
        <v>1000</v>
      </c>
      <c r="F274" s="2">
        <v>1611.797</v>
      </c>
      <c r="G274" s="2">
        <v>1603.7284999999999</v>
      </c>
      <c r="H274" s="1">
        <f>F274/E274</f>
        <v>1.6117969999999999</v>
      </c>
      <c r="I274" s="1">
        <f t="shared" ref="I274" si="55">G274/F274</f>
        <v>0.99499409665112915</v>
      </c>
      <c r="J274" s="33" t="s">
        <v>206</v>
      </c>
      <c r="K274" s="2"/>
      <c r="L274" s="2" t="e">
        <f>J274+K274</f>
        <v>#VALUE!</v>
      </c>
    </row>
    <row r="275" spans="1:12" ht="15.75" hidden="1" thickTop="1" x14ac:dyDescent="0.25">
      <c r="B275" t="str">
        <f t="shared" si="53"/>
        <v>a</v>
      </c>
      <c r="C275" s="7" t="s">
        <v>0</v>
      </c>
      <c r="D275" s="8" t="s">
        <v>4</v>
      </c>
      <c r="E275" s="9">
        <v>1000</v>
      </c>
      <c r="F275" s="9">
        <v>1611.797</v>
      </c>
      <c r="G275" s="9">
        <v>1603.7284999999999</v>
      </c>
    </row>
    <row r="276" spans="1:12" ht="15.75" hidden="1" thickTop="1" x14ac:dyDescent="0.25">
      <c r="B276" t="str">
        <f t="shared" si="53"/>
        <v>a</v>
      </c>
      <c r="C276" s="7" t="s">
        <v>0</v>
      </c>
      <c r="D276" s="10" t="s">
        <v>6</v>
      </c>
      <c r="E276" s="11">
        <v>1000</v>
      </c>
      <c r="F276" s="11">
        <v>1611.797</v>
      </c>
      <c r="G276" s="11">
        <v>1603.7284999999999</v>
      </c>
    </row>
    <row r="277" spans="1:12" ht="37.5" thickTop="1" thickBot="1" x14ac:dyDescent="0.3">
      <c r="A277" t="s">
        <v>203</v>
      </c>
      <c r="B277" t="str">
        <f t="shared" si="53"/>
        <v>a</v>
      </c>
      <c r="C277" s="5" t="s">
        <v>115</v>
      </c>
      <c r="D277" s="6" t="s">
        <v>116</v>
      </c>
      <c r="E277" s="2">
        <v>1650</v>
      </c>
      <c r="F277" s="2">
        <v>1629.0340000000001</v>
      </c>
      <c r="G277" s="2">
        <v>1619.9555</v>
      </c>
      <c r="H277" s="1">
        <f>F277/E277</f>
        <v>0.98729333333333336</v>
      </c>
      <c r="I277" s="1">
        <f t="shared" ref="I277" si="56">G277/F277</f>
        <v>0.99442706536511816</v>
      </c>
      <c r="J277" s="2"/>
      <c r="K277" s="2"/>
      <c r="L277" s="2">
        <f>J277+K277</f>
        <v>0</v>
      </c>
    </row>
    <row r="278" spans="1:12" ht="15.75" hidden="1" thickTop="1" x14ac:dyDescent="0.25">
      <c r="B278" t="str">
        <f t="shared" si="53"/>
        <v>a</v>
      </c>
      <c r="C278" s="7" t="s">
        <v>0</v>
      </c>
      <c r="D278" s="8" t="s">
        <v>4</v>
      </c>
      <c r="E278" s="9">
        <v>1650</v>
      </c>
      <c r="F278" s="9">
        <v>1629.0340000000001</v>
      </c>
      <c r="G278" s="9">
        <v>1619.9555</v>
      </c>
    </row>
    <row r="279" spans="1:12" ht="15.75" hidden="1" thickTop="1" x14ac:dyDescent="0.25">
      <c r="B279" t="str">
        <f t="shared" si="53"/>
        <v>a</v>
      </c>
      <c r="C279" s="7" t="s">
        <v>0</v>
      </c>
      <c r="D279" s="10" t="s">
        <v>6</v>
      </c>
      <c r="E279" s="11">
        <v>1650</v>
      </c>
      <c r="F279" s="11">
        <v>1629.0340000000001</v>
      </c>
      <c r="G279" s="11">
        <v>1619.9555</v>
      </c>
    </row>
    <row r="280" spans="1:12" ht="37.5" thickTop="1" thickBot="1" x14ac:dyDescent="0.3">
      <c r="A280" t="s">
        <v>203</v>
      </c>
      <c r="B280" t="str">
        <f t="shared" si="53"/>
        <v>a</v>
      </c>
      <c r="C280" s="5" t="s">
        <v>117</v>
      </c>
      <c r="D280" s="6" t="s">
        <v>118</v>
      </c>
      <c r="E280" s="2">
        <v>270</v>
      </c>
      <c r="F280" s="2">
        <v>270</v>
      </c>
      <c r="G280" s="2">
        <v>270</v>
      </c>
      <c r="H280" s="1">
        <f>F280/E280</f>
        <v>1</v>
      </c>
      <c r="I280" s="1">
        <f t="shared" ref="I280" si="57">G280/F280</f>
        <v>1</v>
      </c>
      <c r="J280" s="2"/>
      <c r="K280" s="2"/>
      <c r="L280" s="2">
        <f>J280+K280</f>
        <v>0</v>
      </c>
    </row>
    <row r="281" spans="1:12" ht="15.75" hidden="1" thickTop="1" x14ac:dyDescent="0.25">
      <c r="B281" t="str">
        <f t="shared" si="53"/>
        <v>a</v>
      </c>
      <c r="C281" s="7" t="s">
        <v>0</v>
      </c>
      <c r="D281" s="8" t="s">
        <v>4</v>
      </c>
      <c r="E281" s="9">
        <v>270</v>
      </c>
      <c r="F281" s="9">
        <v>270</v>
      </c>
      <c r="G281" s="9">
        <v>270</v>
      </c>
    </row>
    <row r="282" spans="1:12" ht="15.75" hidden="1" thickTop="1" x14ac:dyDescent="0.25">
      <c r="B282" t="str">
        <f t="shared" si="53"/>
        <v>a</v>
      </c>
      <c r="C282" s="7" t="s">
        <v>0</v>
      </c>
      <c r="D282" s="10" t="s">
        <v>6</v>
      </c>
      <c r="E282" s="11">
        <v>270</v>
      </c>
      <c r="F282" s="11">
        <v>270</v>
      </c>
      <c r="G282" s="11">
        <v>270</v>
      </c>
    </row>
    <row r="283" spans="1:12" ht="37.5" thickTop="1" thickBot="1" x14ac:dyDescent="0.3">
      <c r="A283" t="s">
        <v>203</v>
      </c>
      <c r="B283" t="str">
        <f t="shared" si="53"/>
        <v>a</v>
      </c>
      <c r="C283" s="5" t="s">
        <v>119</v>
      </c>
      <c r="D283" s="6" t="s">
        <v>120</v>
      </c>
      <c r="E283" s="2">
        <v>8000</v>
      </c>
      <c r="F283" s="2">
        <v>9873</v>
      </c>
      <c r="G283" s="2">
        <v>9871.8010799999993</v>
      </c>
      <c r="H283" s="1">
        <f>F283/E283</f>
        <v>1.2341249999999999</v>
      </c>
      <c r="I283" s="1">
        <f t="shared" ref="I283" si="58">G283/F283</f>
        <v>0.99987856578547551</v>
      </c>
      <c r="J283" s="2"/>
      <c r="K283" s="2"/>
      <c r="L283" s="2">
        <f>J283+K283</f>
        <v>0</v>
      </c>
    </row>
    <row r="284" spans="1:12" ht="15.75" hidden="1" thickTop="1" x14ac:dyDescent="0.25">
      <c r="B284" t="str">
        <f t="shared" si="53"/>
        <v>a</v>
      </c>
      <c r="C284" s="7" t="s">
        <v>0</v>
      </c>
      <c r="D284" s="8" t="s">
        <v>4</v>
      </c>
      <c r="E284" s="9">
        <v>8000</v>
      </c>
      <c r="F284" s="9">
        <v>9873</v>
      </c>
      <c r="G284" s="9">
        <v>9871.8010799999993</v>
      </c>
    </row>
    <row r="285" spans="1:12" ht="15.75" hidden="1" thickTop="1" x14ac:dyDescent="0.25">
      <c r="B285" t="str">
        <f t="shared" si="53"/>
        <v>a</v>
      </c>
      <c r="C285" s="7" t="s">
        <v>0</v>
      </c>
      <c r="D285" s="10" t="s">
        <v>9</v>
      </c>
      <c r="E285" s="11">
        <v>8000</v>
      </c>
      <c r="F285" s="11">
        <v>9873</v>
      </c>
      <c r="G285" s="11">
        <v>9871.8010799999993</v>
      </c>
    </row>
    <row r="286" spans="1:12" s="16" customFormat="1" ht="37.5" hidden="1" thickTop="1" thickBot="1" x14ac:dyDescent="0.3">
      <c r="B286" s="16" t="str">
        <f t="shared" si="53"/>
        <v>a</v>
      </c>
      <c r="C286" s="12" t="s">
        <v>121</v>
      </c>
      <c r="D286" s="13" t="s">
        <v>120</v>
      </c>
      <c r="E286" s="14">
        <v>8000</v>
      </c>
      <c r="F286" s="14">
        <v>9873</v>
      </c>
      <c r="G286" s="14">
        <v>9871.8010799999993</v>
      </c>
      <c r="H286" s="15">
        <f>F286/E286</f>
        <v>1.2341249999999999</v>
      </c>
      <c r="I286" s="15">
        <f t="shared" ref="I286" si="59">G286/F286</f>
        <v>0.99987856578547551</v>
      </c>
      <c r="J286" s="14" t="str">
        <f>IF(OR(H286-100%&gt;=30%,100%-H286&gt;=30%),"1","0")</f>
        <v>0</v>
      </c>
      <c r="K286" s="14" t="str">
        <f>IF(OR(I286-100%&gt;=15%,100%-I286&gt;=15%),"1","0")</f>
        <v>0</v>
      </c>
      <c r="L286" s="14">
        <f>J286+K286</f>
        <v>0</v>
      </c>
    </row>
    <row r="287" spans="1:12" s="16" customFormat="1" ht="15.75" hidden="1" thickTop="1" x14ac:dyDescent="0.25">
      <c r="B287" s="16" t="str">
        <f t="shared" si="53"/>
        <v>a</v>
      </c>
      <c r="C287" s="17" t="s">
        <v>0</v>
      </c>
      <c r="D287" s="18" t="s">
        <v>4</v>
      </c>
      <c r="E287" s="19">
        <v>8000</v>
      </c>
      <c r="F287" s="19">
        <v>9873</v>
      </c>
      <c r="G287" s="19">
        <v>9871.8010799999993</v>
      </c>
    </row>
    <row r="288" spans="1:12" s="16" customFormat="1" ht="15.75" hidden="1" thickTop="1" x14ac:dyDescent="0.25">
      <c r="B288" s="16" t="str">
        <f t="shared" si="53"/>
        <v>a</v>
      </c>
      <c r="C288" s="17" t="s">
        <v>0</v>
      </c>
      <c r="D288" s="20" t="s">
        <v>9</v>
      </c>
      <c r="E288" s="21">
        <v>8000</v>
      </c>
      <c r="F288" s="21">
        <v>9873</v>
      </c>
      <c r="G288" s="21">
        <v>9871.8010799999993</v>
      </c>
    </row>
    <row r="289" spans="1:12" ht="106.5" thickTop="1" thickBot="1" x14ac:dyDescent="0.3">
      <c r="A289" t="s">
        <v>203</v>
      </c>
      <c r="B289" t="str">
        <f t="shared" si="53"/>
        <v>a</v>
      </c>
      <c r="C289" s="5" t="s">
        <v>122</v>
      </c>
      <c r="D289" s="6" t="s">
        <v>123</v>
      </c>
      <c r="E289" s="2">
        <v>14000</v>
      </c>
      <c r="F289" s="2">
        <v>13706.615</v>
      </c>
      <c r="G289" s="2">
        <v>20917.032180000002</v>
      </c>
      <c r="H289" s="1">
        <f>F289/E289</f>
        <v>0.97904392857142852</v>
      </c>
      <c r="I289" s="1">
        <f t="shared" ref="I289" si="60">G289/F289</f>
        <v>1.526053819998592</v>
      </c>
      <c r="J289" s="2"/>
      <c r="K289" s="26" t="s">
        <v>204</v>
      </c>
      <c r="L289" s="2" t="e">
        <f>J289+K289</f>
        <v>#VALUE!</v>
      </c>
    </row>
    <row r="290" spans="1:12" ht="15.75" hidden="1" thickTop="1" x14ac:dyDescent="0.25">
      <c r="B290" t="str">
        <f t="shared" si="53"/>
        <v>a</v>
      </c>
      <c r="C290" s="7" t="s">
        <v>0</v>
      </c>
      <c r="D290" s="8" t="s">
        <v>4</v>
      </c>
      <c r="E290" s="9">
        <v>14000</v>
      </c>
      <c r="F290" s="9">
        <v>13706.615</v>
      </c>
      <c r="G290" s="9">
        <v>16172.20254</v>
      </c>
    </row>
    <row r="291" spans="1:12" ht="15.75" hidden="1" thickTop="1" x14ac:dyDescent="0.25">
      <c r="B291" t="str">
        <f t="shared" si="53"/>
        <v>a</v>
      </c>
      <c r="C291" s="7" t="s">
        <v>0</v>
      </c>
      <c r="D291" s="10" t="s">
        <v>5</v>
      </c>
      <c r="E291" s="11">
        <v>0</v>
      </c>
      <c r="F291" s="11">
        <v>0</v>
      </c>
      <c r="G291" s="11">
        <v>90.05</v>
      </c>
    </row>
    <row r="292" spans="1:12" ht="15.75" hidden="1" thickTop="1" x14ac:dyDescent="0.25">
      <c r="B292" t="str">
        <f t="shared" si="53"/>
        <v>a</v>
      </c>
      <c r="C292" s="7" t="s">
        <v>0</v>
      </c>
      <c r="D292" s="10" t="s">
        <v>6</v>
      </c>
      <c r="E292" s="11">
        <v>1540</v>
      </c>
      <c r="F292" s="11">
        <v>1274.615</v>
      </c>
      <c r="G292" s="11">
        <v>2269.6829299999999</v>
      </c>
    </row>
    <row r="293" spans="1:12" ht="15.75" hidden="1" thickTop="1" x14ac:dyDescent="0.25">
      <c r="B293" t="str">
        <f t="shared" si="53"/>
        <v>a</v>
      </c>
      <c r="C293" s="7" t="s">
        <v>0</v>
      </c>
      <c r="D293" s="10" t="s">
        <v>7</v>
      </c>
      <c r="E293" s="11">
        <v>0</v>
      </c>
      <c r="F293" s="11">
        <v>0</v>
      </c>
      <c r="G293" s="11">
        <v>797.80282</v>
      </c>
    </row>
    <row r="294" spans="1:12" ht="15.75" hidden="1" thickTop="1" x14ac:dyDescent="0.25">
      <c r="B294" t="str">
        <f t="shared" si="53"/>
        <v>a</v>
      </c>
      <c r="C294" s="7" t="s">
        <v>0</v>
      </c>
      <c r="D294" s="10" t="s">
        <v>9</v>
      </c>
      <c r="E294" s="11">
        <v>12460</v>
      </c>
      <c r="F294" s="11">
        <v>12432</v>
      </c>
      <c r="G294" s="11">
        <v>12903.44368</v>
      </c>
    </row>
    <row r="295" spans="1:12" ht="15.75" hidden="1" thickTop="1" x14ac:dyDescent="0.25">
      <c r="B295" t="str">
        <f t="shared" si="53"/>
        <v>a</v>
      </c>
      <c r="C295" s="7" t="s">
        <v>0</v>
      </c>
      <c r="D295" s="10" t="s">
        <v>10</v>
      </c>
      <c r="E295" s="11">
        <v>0</v>
      </c>
      <c r="F295" s="11">
        <v>0</v>
      </c>
      <c r="G295" s="11">
        <v>111.22311000000001</v>
      </c>
    </row>
    <row r="296" spans="1:12" ht="15.75" hidden="1" thickTop="1" x14ac:dyDescent="0.25">
      <c r="B296" t="str">
        <f t="shared" si="53"/>
        <v>a</v>
      </c>
      <c r="C296" s="7" t="s">
        <v>0</v>
      </c>
      <c r="D296" s="8" t="s">
        <v>11</v>
      </c>
      <c r="E296" s="9">
        <v>0</v>
      </c>
      <c r="F296" s="9">
        <v>0</v>
      </c>
      <c r="G296" s="9">
        <v>4663.98981</v>
      </c>
    </row>
    <row r="297" spans="1:12" ht="15.75" hidden="1" thickTop="1" x14ac:dyDescent="0.25">
      <c r="B297" t="str">
        <f t="shared" si="53"/>
        <v>a</v>
      </c>
      <c r="C297" s="7" t="s">
        <v>0</v>
      </c>
      <c r="D297" s="8" t="s">
        <v>12</v>
      </c>
      <c r="E297" s="9">
        <v>0</v>
      </c>
      <c r="F297" s="9">
        <v>0</v>
      </c>
      <c r="G297" s="9">
        <v>80.839830000000006</v>
      </c>
    </row>
    <row r="298" spans="1:12" s="16" customFormat="1" ht="15.75" hidden="1" thickTop="1" x14ac:dyDescent="0.25">
      <c r="B298" s="16" t="str">
        <f t="shared" si="53"/>
        <v>a</v>
      </c>
      <c r="C298" s="22" t="s">
        <v>0</v>
      </c>
      <c r="D298" s="23" t="s">
        <v>13</v>
      </c>
      <c r="E298" s="24">
        <v>0</v>
      </c>
      <c r="F298" s="24">
        <v>0</v>
      </c>
      <c r="G298" s="24">
        <v>80.839830000000006</v>
      </c>
    </row>
    <row r="299" spans="1:12" s="16" customFormat="1" ht="15.75" hidden="1" thickTop="1" x14ac:dyDescent="0.25">
      <c r="B299" s="16" t="str">
        <f t="shared" si="53"/>
        <v>a</v>
      </c>
      <c r="C299" s="22" t="s">
        <v>0</v>
      </c>
      <c r="D299" s="25" t="s">
        <v>14</v>
      </c>
      <c r="E299" s="24">
        <v>0</v>
      </c>
      <c r="F299" s="24">
        <v>0</v>
      </c>
      <c r="G299" s="24">
        <v>80.839830000000006</v>
      </c>
    </row>
    <row r="300" spans="1:12" s="16" customFormat="1" ht="37.5" hidden="1" thickTop="1" thickBot="1" x14ac:dyDescent="0.3">
      <c r="B300" s="16" t="str">
        <f t="shared" si="53"/>
        <v>a</v>
      </c>
      <c r="C300" s="12" t="s">
        <v>124</v>
      </c>
      <c r="D300" s="13" t="s">
        <v>123</v>
      </c>
      <c r="E300" s="14">
        <v>11764</v>
      </c>
      <c r="F300" s="14">
        <v>12002</v>
      </c>
      <c r="G300" s="14">
        <v>11998.0646</v>
      </c>
      <c r="H300" s="15">
        <f>F300/E300</f>
        <v>1.0202312138728324</v>
      </c>
      <c r="I300" s="15">
        <f t="shared" ref="I300" si="61">G300/F300</f>
        <v>0.99967210464922507</v>
      </c>
      <c r="J300" s="14" t="str">
        <f>IF(OR(H300-100%&gt;=30%,100%-H300&gt;=30%),"1","0")</f>
        <v>0</v>
      </c>
      <c r="K300" s="14" t="str">
        <f>IF(OR(I300-100%&gt;=15%,100%-I300&gt;=15%),"1","0")</f>
        <v>0</v>
      </c>
      <c r="L300" s="14">
        <f>J300+K300</f>
        <v>0</v>
      </c>
    </row>
    <row r="301" spans="1:12" s="16" customFormat="1" ht="15.75" hidden="1" thickTop="1" x14ac:dyDescent="0.25">
      <c r="B301" s="16" t="str">
        <f t="shared" si="53"/>
        <v>a</v>
      </c>
      <c r="C301" s="17" t="s">
        <v>0</v>
      </c>
      <c r="D301" s="18" t="s">
        <v>4</v>
      </c>
      <c r="E301" s="19">
        <v>11764</v>
      </c>
      <c r="F301" s="19">
        <v>12002</v>
      </c>
      <c r="G301" s="19">
        <v>11998.0646</v>
      </c>
    </row>
    <row r="302" spans="1:12" s="16" customFormat="1" ht="15.75" hidden="1" thickTop="1" x14ac:dyDescent="0.25">
      <c r="B302" s="16" t="str">
        <f t="shared" si="53"/>
        <v>a</v>
      </c>
      <c r="C302" s="17" t="s">
        <v>0</v>
      </c>
      <c r="D302" s="20" t="s">
        <v>9</v>
      </c>
      <c r="E302" s="21">
        <v>11764</v>
      </c>
      <c r="F302" s="21">
        <v>12002</v>
      </c>
      <c r="G302" s="21">
        <v>11998.0646</v>
      </c>
    </row>
    <row r="303" spans="1:12" s="16" customFormat="1" ht="91.5" hidden="1" thickTop="1" thickBot="1" x14ac:dyDescent="0.3">
      <c r="B303" s="16" t="str">
        <f t="shared" si="53"/>
        <v>a</v>
      </c>
      <c r="C303" s="12" t="s">
        <v>125</v>
      </c>
      <c r="D303" s="13" t="s">
        <v>126</v>
      </c>
      <c r="E303" s="14">
        <v>1240</v>
      </c>
      <c r="F303" s="14">
        <v>848.61500000000001</v>
      </c>
      <c r="G303" s="14">
        <v>845.45668999999998</v>
      </c>
      <c r="H303" s="15">
        <f>F303/E303</f>
        <v>0.68436693548387095</v>
      </c>
      <c r="I303" s="15">
        <f t="shared" ref="I303" si="62">G303/F303</f>
        <v>0.99627827695715954</v>
      </c>
      <c r="J303" s="14" t="str">
        <f>IF(OR(H303-100%&gt;=30%,100%-H303&gt;=30%),"1","0")</f>
        <v>1</v>
      </c>
      <c r="K303" s="14" t="str">
        <f>IF(OR(I303-100%&gt;=15%,100%-I303&gt;=15%),"1","0")</f>
        <v>0</v>
      </c>
      <c r="L303" s="14">
        <f>J303+K303</f>
        <v>1</v>
      </c>
    </row>
    <row r="304" spans="1:12" s="16" customFormat="1" ht="15.75" hidden="1" thickTop="1" x14ac:dyDescent="0.25">
      <c r="B304" s="16" t="str">
        <f t="shared" si="53"/>
        <v>a</v>
      </c>
      <c r="C304" s="17" t="s">
        <v>0</v>
      </c>
      <c r="D304" s="18" t="s">
        <v>4</v>
      </c>
      <c r="E304" s="19">
        <v>1240</v>
      </c>
      <c r="F304" s="19">
        <v>848.61500000000001</v>
      </c>
      <c r="G304" s="19">
        <v>845.45668999999998</v>
      </c>
    </row>
    <row r="305" spans="1:12" s="16" customFormat="1" ht="15.75" hidden="1" thickTop="1" x14ac:dyDescent="0.25">
      <c r="B305" s="16" t="str">
        <f t="shared" si="53"/>
        <v>a</v>
      </c>
      <c r="C305" s="17" t="s">
        <v>0</v>
      </c>
      <c r="D305" s="20" t="s">
        <v>6</v>
      </c>
      <c r="E305" s="21">
        <v>1240</v>
      </c>
      <c r="F305" s="21">
        <v>848.61500000000001</v>
      </c>
      <c r="G305" s="21">
        <v>845.45668999999998</v>
      </c>
    </row>
    <row r="306" spans="1:12" s="16" customFormat="1" ht="61.5" hidden="1" thickTop="1" thickBot="1" x14ac:dyDescent="0.3">
      <c r="B306" s="16" t="str">
        <f t="shared" si="53"/>
        <v>a</v>
      </c>
      <c r="C306" s="12" t="s">
        <v>127</v>
      </c>
      <c r="D306" s="13" t="s">
        <v>128</v>
      </c>
      <c r="E306" s="14">
        <v>996</v>
      </c>
      <c r="F306" s="14">
        <v>856</v>
      </c>
      <c r="G306" s="14">
        <v>8073.5108899999996</v>
      </c>
      <c r="H306" s="15">
        <f>F306/E306</f>
        <v>0.85943775100401609</v>
      </c>
      <c r="I306" s="15">
        <f t="shared" ref="I306" si="63">G306/F306</f>
        <v>9.4316716004672898</v>
      </c>
      <c r="J306" s="14" t="str">
        <f>IF(OR(H306-100%&gt;=30%,100%-H306&gt;=30%),"1","0")</f>
        <v>0</v>
      </c>
      <c r="K306" s="14" t="str">
        <f>IF(OR(I306-100%&gt;=15%,100%-I306&gt;=15%),"1","0")</f>
        <v>1</v>
      </c>
      <c r="L306" s="14">
        <f>J306+K306</f>
        <v>1</v>
      </c>
    </row>
    <row r="307" spans="1:12" s="16" customFormat="1" ht="15.75" hidden="1" thickTop="1" x14ac:dyDescent="0.25">
      <c r="B307" s="16" t="str">
        <f t="shared" si="53"/>
        <v>a</v>
      </c>
      <c r="C307" s="17" t="s">
        <v>0</v>
      </c>
      <c r="D307" s="18" t="s">
        <v>4</v>
      </c>
      <c r="E307" s="19">
        <v>996</v>
      </c>
      <c r="F307" s="19">
        <v>856</v>
      </c>
      <c r="G307" s="19">
        <v>3328.6812499999996</v>
      </c>
    </row>
    <row r="308" spans="1:12" s="16" customFormat="1" ht="15.75" hidden="1" thickTop="1" x14ac:dyDescent="0.25">
      <c r="B308" s="16" t="str">
        <f t="shared" si="53"/>
        <v>a</v>
      </c>
      <c r="C308" s="17" t="s">
        <v>0</v>
      </c>
      <c r="D308" s="20" t="s">
        <v>5</v>
      </c>
      <c r="E308" s="21">
        <v>0</v>
      </c>
      <c r="F308" s="21">
        <v>0</v>
      </c>
      <c r="G308" s="21">
        <v>90.05</v>
      </c>
    </row>
    <row r="309" spans="1:12" s="16" customFormat="1" ht="15.75" hidden="1" thickTop="1" x14ac:dyDescent="0.25">
      <c r="B309" s="16" t="str">
        <f t="shared" si="53"/>
        <v>a</v>
      </c>
      <c r="C309" s="17" t="s">
        <v>0</v>
      </c>
      <c r="D309" s="20" t="s">
        <v>6</v>
      </c>
      <c r="E309" s="21">
        <v>300</v>
      </c>
      <c r="F309" s="21">
        <v>426</v>
      </c>
      <c r="G309" s="21">
        <v>1424.22624</v>
      </c>
    </row>
    <row r="310" spans="1:12" s="16" customFormat="1" ht="15.75" hidden="1" thickTop="1" x14ac:dyDescent="0.25">
      <c r="B310" s="16" t="str">
        <f t="shared" si="53"/>
        <v>a</v>
      </c>
      <c r="C310" s="17" t="s">
        <v>0</v>
      </c>
      <c r="D310" s="20" t="s">
        <v>7</v>
      </c>
      <c r="E310" s="21">
        <v>0</v>
      </c>
      <c r="F310" s="21">
        <v>0</v>
      </c>
      <c r="G310" s="21">
        <v>797.80282</v>
      </c>
    </row>
    <row r="311" spans="1:12" s="16" customFormat="1" ht="15.75" hidden="1" thickTop="1" x14ac:dyDescent="0.25">
      <c r="B311" s="16" t="str">
        <f t="shared" si="53"/>
        <v>a</v>
      </c>
      <c r="C311" s="17" t="s">
        <v>0</v>
      </c>
      <c r="D311" s="20" t="s">
        <v>9</v>
      </c>
      <c r="E311" s="21">
        <v>696</v>
      </c>
      <c r="F311" s="21">
        <v>430</v>
      </c>
      <c r="G311" s="21">
        <v>905.37907999999993</v>
      </c>
    </row>
    <row r="312" spans="1:12" s="16" customFormat="1" ht="15.75" hidden="1" thickTop="1" x14ac:dyDescent="0.25">
      <c r="B312" s="16" t="str">
        <f t="shared" si="53"/>
        <v>a</v>
      </c>
      <c r="C312" s="17" t="s">
        <v>0</v>
      </c>
      <c r="D312" s="20" t="s">
        <v>10</v>
      </c>
      <c r="E312" s="21">
        <v>0</v>
      </c>
      <c r="F312" s="21">
        <v>0</v>
      </c>
      <c r="G312" s="21">
        <v>111.22311000000001</v>
      </c>
    </row>
    <row r="313" spans="1:12" s="16" customFormat="1" ht="15.75" hidden="1" thickTop="1" x14ac:dyDescent="0.25">
      <c r="B313" s="16" t="str">
        <f t="shared" si="53"/>
        <v>a</v>
      </c>
      <c r="C313" s="17" t="s">
        <v>0</v>
      </c>
      <c r="D313" s="18" t="s">
        <v>11</v>
      </c>
      <c r="E313" s="19">
        <v>0</v>
      </c>
      <c r="F313" s="19">
        <v>0</v>
      </c>
      <c r="G313" s="19">
        <v>4663.98981</v>
      </c>
    </row>
    <row r="314" spans="1:12" s="16" customFormat="1" ht="15.75" hidden="1" thickTop="1" x14ac:dyDescent="0.25">
      <c r="B314" s="16" t="str">
        <f t="shared" si="53"/>
        <v>a</v>
      </c>
      <c r="C314" s="17" t="s">
        <v>0</v>
      </c>
      <c r="D314" s="18" t="s">
        <v>12</v>
      </c>
      <c r="E314" s="19">
        <v>0</v>
      </c>
      <c r="F314" s="19">
        <v>0</v>
      </c>
      <c r="G314" s="19">
        <v>80.839830000000006</v>
      </c>
    </row>
    <row r="315" spans="1:12" s="16" customFormat="1" ht="15.75" hidden="1" thickTop="1" x14ac:dyDescent="0.25">
      <c r="B315" s="16" t="str">
        <f t="shared" si="53"/>
        <v>a</v>
      </c>
      <c r="C315" s="22" t="s">
        <v>0</v>
      </c>
      <c r="D315" s="23" t="s">
        <v>13</v>
      </c>
      <c r="E315" s="24">
        <v>0</v>
      </c>
      <c r="F315" s="24">
        <v>0</v>
      </c>
      <c r="G315" s="24">
        <v>80.839830000000006</v>
      </c>
    </row>
    <row r="316" spans="1:12" s="16" customFormat="1" ht="15.75" hidden="1" thickTop="1" x14ac:dyDescent="0.25">
      <c r="B316" s="16" t="str">
        <f t="shared" si="53"/>
        <v>a</v>
      </c>
      <c r="C316" s="22" t="s">
        <v>0</v>
      </c>
      <c r="D316" s="25" t="s">
        <v>14</v>
      </c>
      <c r="E316" s="24">
        <v>0</v>
      </c>
      <c r="F316" s="24">
        <v>0</v>
      </c>
      <c r="G316" s="24">
        <v>80.839830000000006</v>
      </c>
    </row>
    <row r="317" spans="1:12" ht="106.5" thickTop="1" thickBot="1" x14ac:dyDescent="0.3">
      <c r="A317" t="s">
        <v>203</v>
      </c>
      <c r="B317" t="str">
        <f t="shared" si="53"/>
        <v>a</v>
      </c>
      <c r="C317" s="5" t="s">
        <v>129</v>
      </c>
      <c r="D317" s="6" t="s">
        <v>130</v>
      </c>
      <c r="E317" s="2">
        <v>8424</v>
      </c>
      <c r="F317" s="2">
        <v>6794.3509999999997</v>
      </c>
      <c r="G317" s="2">
        <v>18927.058340000003</v>
      </c>
      <c r="H317" s="1">
        <f>F317/E317</f>
        <v>0.80654688983855649</v>
      </c>
      <c r="I317" s="1">
        <f t="shared" ref="I317" si="64">G317/F317</f>
        <v>2.7857051159117336</v>
      </c>
      <c r="J317" s="2"/>
      <c r="K317" s="26" t="s">
        <v>204</v>
      </c>
      <c r="L317" s="2" t="e">
        <f>J317+K317</f>
        <v>#VALUE!</v>
      </c>
    </row>
    <row r="318" spans="1:12" ht="15.75" hidden="1" thickTop="1" x14ac:dyDescent="0.25">
      <c r="B318" t="str">
        <f t="shared" si="53"/>
        <v>a</v>
      </c>
      <c r="C318" s="7" t="s">
        <v>0</v>
      </c>
      <c r="D318" s="8" t="s">
        <v>4</v>
      </c>
      <c r="E318" s="9">
        <v>8424</v>
      </c>
      <c r="F318" s="9">
        <v>6794.3509999999997</v>
      </c>
      <c r="G318" s="9">
        <v>14860.631100000001</v>
      </c>
    </row>
    <row r="319" spans="1:12" ht="15.75" hidden="1" thickTop="1" x14ac:dyDescent="0.25">
      <c r="B319" t="str">
        <f t="shared" si="53"/>
        <v>a</v>
      </c>
      <c r="C319" s="7" t="s">
        <v>0</v>
      </c>
      <c r="D319" s="10" t="s">
        <v>5</v>
      </c>
      <c r="E319" s="11">
        <v>0</v>
      </c>
      <c r="F319" s="11">
        <v>0</v>
      </c>
      <c r="G319" s="11">
        <v>41.31</v>
      </c>
    </row>
    <row r="320" spans="1:12" ht="15.75" hidden="1" thickTop="1" x14ac:dyDescent="0.25">
      <c r="B320" t="str">
        <f t="shared" si="53"/>
        <v>a</v>
      </c>
      <c r="C320" s="7" t="s">
        <v>0</v>
      </c>
      <c r="D320" s="10" t="s">
        <v>6</v>
      </c>
      <c r="E320" s="11">
        <v>3530</v>
      </c>
      <c r="F320" s="11">
        <v>1770.3510000000001</v>
      </c>
      <c r="G320" s="11">
        <v>2167.5258699999999</v>
      </c>
    </row>
    <row r="321" spans="2:12" ht="15.75" hidden="1" thickTop="1" x14ac:dyDescent="0.25">
      <c r="B321" t="str">
        <f t="shared" si="53"/>
        <v>a</v>
      </c>
      <c r="C321" s="7" t="s">
        <v>0</v>
      </c>
      <c r="D321" s="10" t="s">
        <v>7</v>
      </c>
      <c r="E321" s="11">
        <v>0</v>
      </c>
      <c r="F321" s="11">
        <v>0</v>
      </c>
      <c r="G321" s="11">
        <v>6972.5605999999998</v>
      </c>
    </row>
    <row r="322" spans="2:12" ht="15.75" hidden="1" thickTop="1" x14ac:dyDescent="0.25">
      <c r="B322" t="str">
        <f t="shared" si="53"/>
        <v>a</v>
      </c>
      <c r="C322" s="7" t="s">
        <v>0</v>
      </c>
      <c r="D322" s="10" t="s">
        <v>8</v>
      </c>
      <c r="E322" s="11">
        <v>0</v>
      </c>
      <c r="F322" s="11">
        <v>0</v>
      </c>
      <c r="G322" s="11">
        <v>652.54519000000005</v>
      </c>
    </row>
    <row r="323" spans="2:12" ht="15.75" hidden="1" thickTop="1" x14ac:dyDescent="0.25">
      <c r="B323" t="str">
        <f t="shared" si="53"/>
        <v>a</v>
      </c>
      <c r="C323" s="7" t="s">
        <v>0</v>
      </c>
      <c r="D323" s="10" t="s">
        <v>9</v>
      </c>
      <c r="E323" s="11">
        <v>4894</v>
      </c>
      <c r="F323" s="11">
        <v>5024</v>
      </c>
      <c r="G323" s="11">
        <v>5006.8096599999999</v>
      </c>
    </row>
    <row r="324" spans="2:12" ht="15.75" hidden="1" thickTop="1" x14ac:dyDescent="0.25">
      <c r="B324" t="str">
        <f t="shared" si="53"/>
        <v>a</v>
      </c>
      <c r="C324" s="7" t="s">
        <v>0</v>
      </c>
      <c r="D324" s="10" t="s">
        <v>10</v>
      </c>
      <c r="E324" s="11">
        <v>0</v>
      </c>
      <c r="F324" s="11">
        <v>0</v>
      </c>
      <c r="G324" s="11">
        <v>19.87978</v>
      </c>
    </row>
    <row r="325" spans="2:12" ht="15.75" hidden="1" thickTop="1" x14ac:dyDescent="0.25">
      <c r="B325" t="str">
        <f t="shared" si="53"/>
        <v>a</v>
      </c>
      <c r="C325" s="7" t="s">
        <v>0</v>
      </c>
      <c r="D325" s="8" t="s">
        <v>11</v>
      </c>
      <c r="E325" s="9">
        <v>0</v>
      </c>
      <c r="F325" s="9">
        <v>0</v>
      </c>
      <c r="G325" s="9">
        <v>3371.7419100000002</v>
      </c>
    </row>
    <row r="326" spans="2:12" ht="15.75" hidden="1" thickTop="1" x14ac:dyDescent="0.25">
      <c r="B326" t="str">
        <f t="shared" si="53"/>
        <v>a</v>
      </c>
      <c r="C326" s="7" t="s">
        <v>0</v>
      </c>
      <c r="D326" s="8" t="s">
        <v>12</v>
      </c>
      <c r="E326" s="9">
        <v>0</v>
      </c>
      <c r="F326" s="9">
        <v>0</v>
      </c>
      <c r="G326" s="9">
        <v>694.68533000000002</v>
      </c>
    </row>
    <row r="327" spans="2:12" s="16" customFormat="1" ht="15.75" hidden="1" thickTop="1" x14ac:dyDescent="0.25">
      <c r="B327" s="16" t="str">
        <f t="shared" si="53"/>
        <v>a</v>
      </c>
      <c r="C327" s="22" t="s">
        <v>0</v>
      </c>
      <c r="D327" s="23" t="s">
        <v>13</v>
      </c>
      <c r="E327" s="24">
        <v>0</v>
      </c>
      <c r="F327" s="24">
        <v>0</v>
      </c>
      <c r="G327" s="24">
        <v>694.68533000000002</v>
      </c>
    </row>
    <row r="328" spans="2:12" s="16" customFormat="1" ht="15.75" hidden="1" thickTop="1" x14ac:dyDescent="0.25">
      <c r="B328" s="16" t="str">
        <f t="shared" si="53"/>
        <v>a</v>
      </c>
      <c r="C328" s="22" t="s">
        <v>0</v>
      </c>
      <c r="D328" s="25" t="s">
        <v>14</v>
      </c>
      <c r="E328" s="24">
        <v>0</v>
      </c>
      <c r="F328" s="24">
        <v>0</v>
      </c>
      <c r="G328" s="24">
        <v>694.68533000000002</v>
      </c>
    </row>
    <row r="329" spans="2:12" s="16" customFormat="1" ht="37.5" hidden="1" thickTop="1" thickBot="1" x14ac:dyDescent="0.3">
      <c r="B329" s="16" t="str">
        <f t="shared" si="53"/>
        <v>a</v>
      </c>
      <c r="C329" s="12" t="s">
        <v>131</v>
      </c>
      <c r="D329" s="13" t="s">
        <v>132</v>
      </c>
      <c r="E329" s="14">
        <v>4894</v>
      </c>
      <c r="F329" s="14">
        <v>5024</v>
      </c>
      <c r="G329" s="14">
        <v>5000.59537</v>
      </c>
      <c r="H329" s="15">
        <f>F329/E329</f>
        <v>1.026563138536984</v>
      </c>
      <c r="I329" s="15">
        <f t="shared" ref="I329" si="65">G329/F329</f>
        <v>0.995341435111465</v>
      </c>
      <c r="J329" s="14" t="str">
        <f>IF(OR(H329-100%&gt;=30%,100%-H329&gt;=30%),"1","0")</f>
        <v>0</v>
      </c>
      <c r="K329" s="14" t="str">
        <f>IF(OR(I329-100%&gt;=15%,100%-I329&gt;=15%),"1","0")</f>
        <v>0</v>
      </c>
      <c r="L329" s="14">
        <f>J329+K329</f>
        <v>0</v>
      </c>
    </row>
    <row r="330" spans="2:12" s="16" customFormat="1" ht="15.75" hidden="1" thickTop="1" x14ac:dyDescent="0.25">
      <c r="B330" s="16" t="str">
        <f t="shared" si="53"/>
        <v>a</v>
      </c>
      <c r="C330" s="17" t="s">
        <v>0</v>
      </c>
      <c r="D330" s="18" t="s">
        <v>4</v>
      </c>
      <c r="E330" s="19">
        <v>4894</v>
      </c>
      <c r="F330" s="19">
        <v>5024</v>
      </c>
      <c r="G330" s="19">
        <v>5000.59537</v>
      </c>
    </row>
    <row r="331" spans="2:12" s="16" customFormat="1" ht="15.75" hidden="1" thickTop="1" x14ac:dyDescent="0.25">
      <c r="B331" s="16" t="str">
        <f t="shared" si="53"/>
        <v>a</v>
      </c>
      <c r="C331" s="17" t="s">
        <v>0</v>
      </c>
      <c r="D331" s="20" t="s">
        <v>9</v>
      </c>
      <c r="E331" s="21">
        <v>4894</v>
      </c>
      <c r="F331" s="21">
        <v>5024</v>
      </c>
      <c r="G331" s="21">
        <v>5000.59537</v>
      </c>
    </row>
    <row r="332" spans="2:12" s="16" customFormat="1" ht="91.5" hidden="1" thickTop="1" thickBot="1" x14ac:dyDescent="0.3">
      <c r="B332" s="16" t="str">
        <f t="shared" si="53"/>
        <v>a</v>
      </c>
      <c r="C332" s="12" t="s">
        <v>133</v>
      </c>
      <c r="D332" s="13" t="s">
        <v>134</v>
      </c>
      <c r="E332" s="14">
        <v>900</v>
      </c>
      <c r="F332" s="14">
        <v>726.351</v>
      </c>
      <c r="G332" s="14">
        <v>718.67971</v>
      </c>
      <c r="H332" s="15">
        <f>F332/E332</f>
        <v>0.80705666666666664</v>
      </c>
      <c r="I332" s="15">
        <f t="shared" ref="I332" si="66">G332/F332</f>
        <v>0.98943859098424869</v>
      </c>
      <c r="J332" s="14" t="str">
        <f>IF(OR(H332-100%&gt;=30%,100%-H332&gt;=30%),"1","0")</f>
        <v>0</v>
      </c>
      <c r="K332" s="14" t="str">
        <f>IF(OR(I332-100%&gt;=15%,100%-I332&gt;=15%),"1","0")</f>
        <v>0</v>
      </c>
      <c r="L332" s="14">
        <f>J332+K332</f>
        <v>0</v>
      </c>
    </row>
    <row r="333" spans="2:12" s="16" customFormat="1" ht="15.75" hidden="1" thickTop="1" x14ac:dyDescent="0.25">
      <c r="B333" s="16" t="str">
        <f t="shared" si="53"/>
        <v>a</v>
      </c>
      <c r="C333" s="17" t="s">
        <v>0</v>
      </c>
      <c r="D333" s="18" t="s">
        <v>4</v>
      </c>
      <c r="E333" s="19">
        <v>900</v>
      </c>
      <c r="F333" s="19">
        <v>726.351</v>
      </c>
      <c r="G333" s="19">
        <v>718.67971</v>
      </c>
    </row>
    <row r="334" spans="2:12" s="16" customFormat="1" ht="15.75" hidden="1" thickTop="1" x14ac:dyDescent="0.25">
      <c r="B334" s="16" t="str">
        <f t="shared" ref="B334:B397" si="67">IF(OR(E334&lt;&gt;0,F334&lt;&gt;0,G334&lt;&gt;0),"a","b")</f>
        <v>a</v>
      </c>
      <c r="C334" s="17" t="s">
        <v>0</v>
      </c>
      <c r="D334" s="20" t="s">
        <v>6</v>
      </c>
      <c r="E334" s="21">
        <v>900</v>
      </c>
      <c r="F334" s="21">
        <v>726.351</v>
      </c>
      <c r="G334" s="21">
        <v>718.67971</v>
      </c>
    </row>
    <row r="335" spans="2:12" s="16" customFormat="1" ht="151.5" hidden="1" thickTop="1" thickBot="1" x14ac:dyDescent="0.3">
      <c r="B335" s="16" t="str">
        <f t="shared" si="67"/>
        <v>a</v>
      </c>
      <c r="C335" s="12" t="s">
        <v>135</v>
      </c>
      <c r="D335" s="13" t="s">
        <v>136</v>
      </c>
      <c r="E335" s="14">
        <v>2630</v>
      </c>
      <c r="F335" s="14">
        <v>1044</v>
      </c>
      <c r="G335" s="14">
        <v>13207.78326</v>
      </c>
      <c r="H335" s="15">
        <f>F335/E335</f>
        <v>0.39695817490494295</v>
      </c>
      <c r="I335" s="15">
        <f t="shared" ref="I335" si="68">G335/F335</f>
        <v>12.651133390804597</v>
      </c>
      <c r="J335" s="14" t="str">
        <f>IF(OR(H335-100%&gt;=30%,100%-H335&gt;=30%),"1","0")</f>
        <v>1</v>
      </c>
      <c r="K335" s="14" t="str">
        <f>IF(OR(I335-100%&gt;=15%,100%-I335&gt;=15%),"1","0")</f>
        <v>1</v>
      </c>
      <c r="L335" s="14">
        <f>J335+K335</f>
        <v>2</v>
      </c>
    </row>
    <row r="336" spans="2:12" s="16" customFormat="1" ht="15.75" hidden="1" thickTop="1" x14ac:dyDescent="0.25">
      <c r="B336" s="16" t="str">
        <f t="shared" si="67"/>
        <v>a</v>
      </c>
      <c r="C336" s="17" t="s">
        <v>0</v>
      </c>
      <c r="D336" s="18" t="s">
        <v>4</v>
      </c>
      <c r="E336" s="19">
        <v>2630</v>
      </c>
      <c r="F336" s="19">
        <v>1044</v>
      </c>
      <c r="G336" s="19">
        <v>9141.3560199999993</v>
      </c>
    </row>
    <row r="337" spans="1:12" s="16" customFormat="1" ht="15.75" hidden="1" thickTop="1" x14ac:dyDescent="0.25">
      <c r="B337" s="16" t="str">
        <f t="shared" si="67"/>
        <v>a</v>
      </c>
      <c r="C337" s="17" t="s">
        <v>0</v>
      </c>
      <c r="D337" s="20" t="s">
        <v>5</v>
      </c>
      <c r="E337" s="21">
        <v>0</v>
      </c>
      <c r="F337" s="21">
        <v>0</v>
      </c>
      <c r="G337" s="21">
        <v>41.31</v>
      </c>
    </row>
    <row r="338" spans="1:12" s="16" customFormat="1" ht="15.75" hidden="1" thickTop="1" x14ac:dyDescent="0.25">
      <c r="B338" s="16" t="str">
        <f t="shared" si="67"/>
        <v>a</v>
      </c>
      <c r="C338" s="17" t="s">
        <v>0</v>
      </c>
      <c r="D338" s="20" t="s">
        <v>6</v>
      </c>
      <c r="E338" s="21">
        <v>2630</v>
      </c>
      <c r="F338" s="21">
        <v>1044</v>
      </c>
      <c r="G338" s="21">
        <v>1448.8461600000001</v>
      </c>
    </row>
    <row r="339" spans="1:12" s="16" customFormat="1" ht="15.75" hidden="1" thickTop="1" x14ac:dyDescent="0.25">
      <c r="B339" s="16" t="str">
        <f t="shared" si="67"/>
        <v>a</v>
      </c>
      <c r="C339" s="17" t="s">
        <v>0</v>
      </c>
      <c r="D339" s="20" t="s">
        <v>7</v>
      </c>
      <c r="E339" s="21">
        <v>0</v>
      </c>
      <c r="F339" s="21">
        <v>0</v>
      </c>
      <c r="G339" s="21">
        <v>6972.5605999999998</v>
      </c>
    </row>
    <row r="340" spans="1:12" s="16" customFormat="1" ht="15.75" hidden="1" thickTop="1" x14ac:dyDescent="0.25">
      <c r="B340" s="16" t="str">
        <f t="shared" si="67"/>
        <v>a</v>
      </c>
      <c r="C340" s="17" t="s">
        <v>0</v>
      </c>
      <c r="D340" s="20" t="s">
        <v>8</v>
      </c>
      <c r="E340" s="21">
        <v>0</v>
      </c>
      <c r="F340" s="21">
        <v>0</v>
      </c>
      <c r="G340" s="21">
        <v>652.54519000000005</v>
      </c>
    </row>
    <row r="341" spans="1:12" s="16" customFormat="1" ht="15.75" hidden="1" thickTop="1" x14ac:dyDescent="0.25">
      <c r="B341" s="16" t="str">
        <f t="shared" si="67"/>
        <v>a</v>
      </c>
      <c r="C341" s="17" t="s">
        <v>0</v>
      </c>
      <c r="D341" s="20" t="s">
        <v>9</v>
      </c>
      <c r="E341" s="21">
        <v>0</v>
      </c>
      <c r="F341" s="21">
        <v>0</v>
      </c>
      <c r="G341" s="21">
        <v>6.2142900000000001</v>
      </c>
    </row>
    <row r="342" spans="1:12" s="16" customFormat="1" ht="15.75" hidden="1" thickTop="1" x14ac:dyDescent="0.25">
      <c r="B342" s="16" t="str">
        <f t="shared" si="67"/>
        <v>a</v>
      </c>
      <c r="C342" s="17" t="s">
        <v>0</v>
      </c>
      <c r="D342" s="20" t="s">
        <v>10</v>
      </c>
      <c r="E342" s="21">
        <v>0</v>
      </c>
      <c r="F342" s="21">
        <v>0</v>
      </c>
      <c r="G342" s="21">
        <v>19.87978</v>
      </c>
    </row>
    <row r="343" spans="1:12" s="16" customFormat="1" ht="15.75" hidden="1" thickTop="1" x14ac:dyDescent="0.25">
      <c r="B343" s="16" t="str">
        <f t="shared" si="67"/>
        <v>a</v>
      </c>
      <c r="C343" s="17" t="s">
        <v>0</v>
      </c>
      <c r="D343" s="18" t="s">
        <v>11</v>
      </c>
      <c r="E343" s="19">
        <v>0</v>
      </c>
      <c r="F343" s="19">
        <v>0</v>
      </c>
      <c r="G343" s="19">
        <v>3371.7419100000002</v>
      </c>
    </row>
    <row r="344" spans="1:12" s="16" customFormat="1" ht="15.75" hidden="1" thickTop="1" x14ac:dyDescent="0.25">
      <c r="B344" s="16" t="str">
        <f t="shared" si="67"/>
        <v>a</v>
      </c>
      <c r="C344" s="17" t="s">
        <v>0</v>
      </c>
      <c r="D344" s="18" t="s">
        <v>12</v>
      </c>
      <c r="E344" s="19">
        <v>0</v>
      </c>
      <c r="F344" s="19">
        <v>0</v>
      </c>
      <c r="G344" s="19">
        <v>694.68533000000002</v>
      </c>
    </row>
    <row r="345" spans="1:12" s="16" customFormat="1" ht="15.75" hidden="1" thickTop="1" x14ac:dyDescent="0.25">
      <c r="B345" s="16" t="str">
        <f t="shared" si="67"/>
        <v>a</v>
      </c>
      <c r="C345" s="22" t="s">
        <v>0</v>
      </c>
      <c r="D345" s="23" t="s">
        <v>13</v>
      </c>
      <c r="E345" s="24">
        <v>0</v>
      </c>
      <c r="F345" s="24">
        <v>0</v>
      </c>
      <c r="G345" s="24">
        <v>694.68533000000002</v>
      </c>
    </row>
    <row r="346" spans="1:12" s="16" customFormat="1" ht="15.75" hidden="1" thickTop="1" x14ac:dyDescent="0.25">
      <c r="B346" s="16" t="str">
        <f t="shared" si="67"/>
        <v>a</v>
      </c>
      <c r="C346" s="22" t="s">
        <v>0</v>
      </c>
      <c r="D346" s="25" t="s">
        <v>14</v>
      </c>
      <c r="E346" s="24">
        <v>0</v>
      </c>
      <c r="F346" s="24">
        <v>0</v>
      </c>
      <c r="G346" s="24">
        <v>694.68533000000002</v>
      </c>
    </row>
    <row r="347" spans="1:12" ht="37.5" thickTop="1" thickBot="1" x14ac:dyDescent="0.3">
      <c r="A347" t="s">
        <v>203</v>
      </c>
      <c r="B347" t="str">
        <f t="shared" si="67"/>
        <v>a</v>
      </c>
      <c r="C347" s="5" t="s">
        <v>137</v>
      </c>
      <c r="D347" s="6" t="s">
        <v>138</v>
      </c>
      <c r="E347" s="2">
        <v>7000</v>
      </c>
      <c r="F347" s="2">
        <v>6159.4749999999995</v>
      </c>
      <c r="G347" s="2">
        <v>6044.2489500000001</v>
      </c>
      <c r="H347" s="1">
        <f>F347/E347</f>
        <v>0.87992499999999996</v>
      </c>
      <c r="I347" s="1">
        <f t="shared" ref="I347" si="69">G347/F347</f>
        <v>0.98129287804561272</v>
      </c>
      <c r="J347" s="2"/>
      <c r="K347" s="2"/>
      <c r="L347" s="2">
        <f>J347+K347</f>
        <v>0</v>
      </c>
    </row>
    <row r="348" spans="1:12" ht="15.75" hidden="1" thickTop="1" x14ac:dyDescent="0.25">
      <c r="B348" t="str">
        <f t="shared" si="67"/>
        <v>a</v>
      </c>
      <c r="C348" s="7" t="s">
        <v>0</v>
      </c>
      <c r="D348" s="8" t="s">
        <v>4</v>
      </c>
      <c r="E348" s="9">
        <v>7000</v>
      </c>
      <c r="F348" s="9">
        <v>6159.4749999999995</v>
      </c>
      <c r="G348" s="9">
        <v>6044.2489500000001</v>
      </c>
    </row>
    <row r="349" spans="1:12" ht="15.75" hidden="1" thickTop="1" x14ac:dyDescent="0.25">
      <c r="B349" t="str">
        <f t="shared" si="67"/>
        <v>a</v>
      </c>
      <c r="C349" s="7" t="s">
        <v>0</v>
      </c>
      <c r="D349" s="10" t="s">
        <v>6</v>
      </c>
      <c r="E349" s="11">
        <v>87</v>
      </c>
      <c r="F349" s="11">
        <v>136.58799999999999</v>
      </c>
      <c r="G349" s="11">
        <v>133.73399999999998</v>
      </c>
    </row>
    <row r="350" spans="1:12" ht="15.75" hidden="1" thickTop="1" x14ac:dyDescent="0.25">
      <c r="B350" t="str">
        <f t="shared" si="67"/>
        <v>a</v>
      </c>
      <c r="C350" s="7" t="s">
        <v>0</v>
      </c>
      <c r="D350" s="10" t="s">
        <v>9</v>
      </c>
      <c r="E350" s="11">
        <v>6913</v>
      </c>
      <c r="F350" s="11">
        <v>6022.8869999999997</v>
      </c>
      <c r="G350" s="11">
        <v>5910.5149499999998</v>
      </c>
    </row>
    <row r="351" spans="1:12" s="16" customFormat="1" ht="37.5" hidden="1" thickTop="1" thickBot="1" x14ac:dyDescent="0.3">
      <c r="B351" s="16" t="str">
        <f t="shared" si="67"/>
        <v>a</v>
      </c>
      <c r="C351" s="12" t="s">
        <v>139</v>
      </c>
      <c r="D351" s="13" t="s">
        <v>138</v>
      </c>
      <c r="E351" s="14">
        <v>6458</v>
      </c>
      <c r="F351" s="14">
        <v>5795.9409999999998</v>
      </c>
      <c r="G351" s="14">
        <v>5682.5289499999999</v>
      </c>
      <c r="H351" s="15">
        <f>F351/E351</f>
        <v>0.89748234747599875</v>
      </c>
      <c r="I351" s="15">
        <f t="shared" ref="I351" si="70">G351/F351</f>
        <v>0.98043250440265006</v>
      </c>
      <c r="J351" s="14" t="str">
        <f>IF(OR(H351-100%&gt;=30%,100%-H351&gt;=30%),"1","0")</f>
        <v>0</v>
      </c>
      <c r="K351" s="14" t="str">
        <f>IF(OR(I351-100%&gt;=15%,100%-I351&gt;=15%),"1","0")</f>
        <v>0</v>
      </c>
      <c r="L351" s="14">
        <f>J351+K351</f>
        <v>0</v>
      </c>
    </row>
    <row r="352" spans="1:12" s="16" customFormat="1" ht="15.75" hidden="1" thickTop="1" x14ac:dyDescent="0.25">
      <c r="B352" s="16" t="str">
        <f t="shared" si="67"/>
        <v>a</v>
      </c>
      <c r="C352" s="17" t="s">
        <v>0</v>
      </c>
      <c r="D352" s="18" t="s">
        <v>4</v>
      </c>
      <c r="E352" s="19">
        <v>6458</v>
      </c>
      <c r="F352" s="19">
        <v>5795.9409999999998</v>
      </c>
      <c r="G352" s="19">
        <v>5682.5289499999999</v>
      </c>
    </row>
    <row r="353" spans="1:12" s="16" customFormat="1" ht="15.75" hidden="1" thickTop="1" x14ac:dyDescent="0.25">
      <c r="B353" s="16" t="str">
        <f t="shared" si="67"/>
        <v>a</v>
      </c>
      <c r="C353" s="17" t="s">
        <v>0</v>
      </c>
      <c r="D353" s="20" t="s">
        <v>6</v>
      </c>
      <c r="E353" s="21">
        <v>36</v>
      </c>
      <c r="F353" s="21">
        <v>42</v>
      </c>
      <c r="G353" s="21">
        <v>40.5</v>
      </c>
    </row>
    <row r="354" spans="1:12" s="16" customFormat="1" ht="15.75" hidden="1" thickTop="1" x14ac:dyDescent="0.25">
      <c r="B354" s="16" t="str">
        <f t="shared" si="67"/>
        <v>a</v>
      </c>
      <c r="C354" s="17" t="s">
        <v>0</v>
      </c>
      <c r="D354" s="20" t="s">
        <v>9</v>
      </c>
      <c r="E354" s="21">
        <v>6422</v>
      </c>
      <c r="F354" s="21">
        <v>5753.9409999999998</v>
      </c>
      <c r="G354" s="21">
        <v>5642.0289499999999</v>
      </c>
    </row>
    <row r="355" spans="1:12" s="16" customFormat="1" ht="106.5" hidden="1" thickTop="1" thickBot="1" x14ac:dyDescent="0.3">
      <c r="B355" s="16" t="str">
        <f t="shared" si="67"/>
        <v>a</v>
      </c>
      <c r="C355" s="12" t="s">
        <v>140</v>
      </c>
      <c r="D355" s="13" t="s">
        <v>141</v>
      </c>
      <c r="E355" s="14">
        <v>542</v>
      </c>
      <c r="F355" s="14">
        <v>363.53399999999999</v>
      </c>
      <c r="G355" s="14">
        <v>361.71999999999997</v>
      </c>
      <c r="H355" s="15">
        <f>F355/E355</f>
        <v>0.67072693726937271</v>
      </c>
      <c r="I355" s="15">
        <f t="shared" ref="I355" si="71">G355/F355</f>
        <v>0.99501009534183871</v>
      </c>
      <c r="J355" s="14" t="str">
        <f>IF(OR(H355-100%&gt;=30%,100%-H355&gt;=30%),"1","0")</f>
        <v>1</v>
      </c>
      <c r="K355" s="14" t="str">
        <f>IF(OR(I355-100%&gt;=15%,100%-I355&gt;=15%),"1","0")</f>
        <v>0</v>
      </c>
      <c r="L355" s="14">
        <f>J355+K355</f>
        <v>1</v>
      </c>
    </row>
    <row r="356" spans="1:12" s="16" customFormat="1" ht="15.75" hidden="1" thickTop="1" x14ac:dyDescent="0.25">
      <c r="B356" s="16" t="str">
        <f t="shared" si="67"/>
        <v>a</v>
      </c>
      <c r="C356" s="17" t="s">
        <v>0</v>
      </c>
      <c r="D356" s="18" t="s">
        <v>4</v>
      </c>
      <c r="E356" s="19">
        <v>542</v>
      </c>
      <c r="F356" s="19">
        <v>363.53399999999999</v>
      </c>
      <c r="G356" s="19">
        <v>361.71999999999997</v>
      </c>
    </row>
    <row r="357" spans="1:12" s="16" customFormat="1" ht="15.75" hidden="1" thickTop="1" x14ac:dyDescent="0.25">
      <c r="B357" s="16" t="str">
        <f t="shared" si="67"/>
        <v>a</v>
      </c>
      <c r="C357" s="17" t="s">
        <v>0</v>
      </c>
      <c r="D357" s="20" t="s">
        <v>6</v>
      </c>
      <c r="E357" s="21">
        <v>51</v>
      </c>
      <c r="F357" s="21">
        <v>94.587999999999994</v>
      </c>
      <c r="G357" s="21">
        <v>93.233999999999995</v>
      </c>
    </row>
    <row r="358" spans="1:12" s="16" customFormat="1" ht="15.75" hidden="1" thickTop="1" x14ac:dyDescent="0.25">
      <c r="B358" s="16" t="str">
        <f t="shared" si="67"/>
        <v>a</v>
      </c>
      <c r="C358" s="17" t="s">
        <v>0</v>
      </c>
      <c r="D358" s="20" t="s">
        <v>9</v>
      </c>
      <c r="E358" s="21">
        <v>491</v>
      </c>
      <c r="F358" s="21">
        <v>268.94600000000003</v>
      </c>
      <c r="G358" s="21">
        <v>268.48599999999999</v>
      </c>
    </row>
    <row r="359" spans="1:12" ht="37.5" thickTop="1" thickBot="1" x14ac:dyDescent="0.3">
      <c r="A359" t="s">
        <v>203</v>
      </c>
      <c r="B359" t="str">
        <f t="shared" si="67"/>
        <v>a</v>
      </c>
      <c r="C359" s="5" t="s">
        <v>142</v>
      </c>
      <c r="D359" s="6" t="s">
        <v>143</v>
      </c>
      <c r="E359" s="2">
        <v>5000</v>
      </c>
      <c r="F359" s="2">
        <v>4785.2550000000001</v>
      </c>
      <c r="G359" s="2">
        <v>4782.9018999999998</v>
      </c>
      <c r="H359" s="1">
        <f>F359/E359</f>
        <v>0.95705099999999999</v>
      </c>
      <c r="I359" s="1">
        <f t="shared" ref="I359" si="72">G359/F359</f>
        <v>0.99950826027035122</v>
      </c>
      <c r="J359" s="2"/>
      <c r="K359" s="2"/>
      <c r="L359" s="2">
        <f>J359+K359</f>
        <v>0</v>
      </c>
    </row>
    <row r="360" spans="1:12" ht="15.75" hidden="1" thickTop="1" x14ac:dyDescent="0.25">
      <c r="B360" t="str">
        <f t="shared" si="67"/>
        <v>a</v>
      </c>
      <c r="C360" s="7" t="s">
        <v>0</v>
      </c>
      <c r="D360" s="8" t="s">
        <v>4</v>
      </c>
      <c r="E360" s="9">
        <v>5000</v>
      </c>
      <c r="F360" s="9">
        <v>4785.2550000000001</v>
      </c>
      <c r="G360" s="9">
        <v>4782.9018999999998</v>
      </c>
    </row>
    <row r="361" spans="1:12" ht="15.75" hidden="1" thickTop="1" x14ac:dyDescent="0.25">
      <c r="B361" t="str">
        <f t="shared" si="67"/>
        <v>a</v>
      </c>
      <c r="C361" s="7" t="s">
        <v>0</v>
      </c>
      <c r="D361" s="10" t="s">
        <v>6</v>
      </c>
      <c r="E361" s="11">
        <v>36</v>
      </c>
      <c r="F361" s="11">
        <v>148.19999999999999</v>
      </c>
      <c r="G361" s="11">
        <v>146.19999999999999</v>
      </c>
    </row>
    <row r="362" spans="1:12" ht="15.75" hidden="1" thickTop="1" x14ac:dyDescent="0.25">
      <c r="B362" t="str">
        <f t="shared" si="67"/>
        <v>a</v>
      </c>
      <c r="C362" s="7" t="s">
        <v>0</v>
      </c>
      <c r="D362" s="10" t="s">
        <v>9</v>
      </c>
      <c r="E362" s="11">
        <v>4964</v>
      </c>
      <c r="F362" s="11">
        <v>4637.0550000000003</v>
      </c>
      <c r="G362" s="11">
        <v>4636.7019</v>
      </c>
    </row>
    <row r="363" spans="1:12" ht="37.5" thickTop="1" thickBot="1" x14ac:dyDescent="0.3">
      <c r="A363" t="s">
        <v>203</v>
      </c>
      <c r="B363" t="str">
        <f t="shared" si="67"/>
        <v>a</v>
      </c>
      <c r="C363" s="5" t="s">
        <v>144</v>
      </c>
      <c r="D363" s="6" t="s">
        <v>145</v>
      </c>
      <c r="E363" s="2">
        <v>400</v>
      </c>
      <c r="F363" s="2">
        <v>320.44400000000002</v>
      </c>
      <c r="G363" s="2">
        <v>319.91399999999999</v>
      </c>
      <c r="H363" s="1">
        <f>F363/E363</f>
        <v>0.80110999999999999</v>
      </c>
      <c r="I363" s="1">
        <f t="shared" ref="I363" si="73">G363/F363</f>
        <v>0.9983460448627528</v>
      </c>
      <c r="J363" s="2"/>
      <c r="K363" s="2"/>
      <c r="L363" s="2">
        <f>J363+K363</f>
        <v>0</v>
      </c>
    </row>
    <row r="364" spans="1:12" ht="15.75" hidden="1" thickTop="1" x14ac:dyDescent="0.25">
      <c r="B364" t="str">
        <f t="shared" si="67"/>
        <v>a</v>
      </c>
      <c r="C364" s="7" t="s">
        <v>0</v>
      </c>
      <c r="D364" s="8" t="s">
        <v>4</v>
      </c>
      <c r="E364" s="9">
        <v>400</v>
      </c>
      <c r="F364" s="9">
        <v>320.44400000000002</v>
      </c>
      <c r="G364" s="9">
        <v>319.91399999999999</v>
      </c>
    </row>
    <row r="365" spans="1:12" ht="15.75" hidden="1" thickTop="1" x14ac:dyDescent="0.25">
      <c r="B365" t="str">
        <f t="shared" si="67"/>
        <v>a</v>
      </c>
      <c r="C365" s="7" t="s">
        <v>0</v>
      </c>
      <c r="D365" s="10" t="s">
        <v>6</v>
      </c>
      <c r="E365" s="11">
        <v>400</v>
      </c>
      <c r="F365" s="11">
        <v>320.44400000000002</v>
      </c>
      <c r="G365" s="11">
        <v>319.91399999999999</v>
      </c>
    </row>
    <row r="366" spans="1:12" ht="409.6" thickTop="1" thickBot="1" x14ac:dyDescent="0.3">
      <c r="A366" t="s">
        <v>203</v>
      </c>
      <c r="B366" t="str">
        <f t="shared" si="67"/>
        <v>a</v>
      </c>
      <c r="C366" s="5" t="s">
        <v>146</v>
      </c>
      <c r="D366" s="6" t="s">
        <v>147</v>
      </c>
      <c r="E366" s="2">
        <v>22000</v>
      </c>
      <c r="F366" s="2">
        <v>7585.2839999999997</v>
      </c>
      <c r="G366" s="2">
        <v>7466.0706899999996</v>
      </c>
      <c r="H366" s="1">
        <f>F366/E366</f>
        <v>0.34478563636363635</v>
      </c>
      <c r="I366" s="1">
        <f t="shared" ref="I366" si="74">G366/F366</f>
        <v>0.98428360625653566</v>
      </c>
      <c r="J366" s="34" t="s">
        <v>207</v>
      </c>
      <c r="K366" s="2"/>
      <c r="L366" s="2" t="e">
        <f>J366+K366</f>
        <v>#VALUE!</v>
      </c>
    </row>
    <row r="367" spans="1:12" ht="15.75" hidden="1" thickTop="1" x14ac:dyDescent="0.25">
      <c r="B367" t="str">
        <f t="shared" si="67"/>
        <v>a</v>
      </c>
      <c r="C367" s="7" t="s">
        <v>0</v>
      </c>
      <c r="D367" s="8" t="s">
        <v>4</v>
      </c>
      <c r="E367" s="9">
        <v>22000</v>
      </c>
      <c r="F367" s="9">
        <v>7556.8419999999996</v>
      </c>
      <c r="G367" s="9">
        <v>7437.7286899999999</v>
      </c>
    </row>
    <row r="368" spans="1:12" ht="15.75" hidden="1" thickTop="1" x14ac:dyDescent="0.25">
      <c r="B368" t="str">
        <f t="shared" si="67"/>
        <v>a</v>
      </c>
      <c r="C368" s="7" t="s">
        <v>0</v>
      </c>
      <c r="D368" s="10" t="s">
        <v>6</v>
      </c>
      <c r="E368" s="11">
        <v>112</v>
      </c>
      <c r="F368" s="11">
        <v>877.87100000000009</v>
      </c>
      <c r="G368" s="11">
        <v>865.31103000000007</v>
      </c>
    </row>
    <row r="369" spans="1:12" ht="15.75" hidden="1" thickTop="1" x14ac:dyDescent="0.25">
      <c r="B369" t="str">
        <f t="shared" si="67"/>
        <v>a</v>
      </c>
      <c r="C369" s="7" t="s">
        <v>0</v>
      </c>
      <c r="D369" s="10" t="s">
        <v>9</v>
      </c>
      <c r="E369" s="11">
        <v>21888</v>
      </c>
      <c r="F369" s="11">
        <v>6678.9709999999995</v>
      </c>
      <c r="G369" s="11">
        <v>6572.4176600000001</v>
      </c>
    </row>
    <row r="370" spans="1:12" ht="15.75" hidden="1" thickTop="1" x14ac:dyDescent="0.25">
      <c r="B370" t="str">
        <f t="shared" si="67"/>
        <v>a</v>
      </c>
      <c r="C370" s="7" t="s">
        <v>0</v>
      </c>
      <c r="D370" s="8" t="s">
        <v>11</v>
      </c>
      <c r="E370" s="9">
        <v>0</v>
      </c>
      <c r="F370" s="9">
        <v>28.442</v>
      </c>
      <c r="G370" s="9">
        <v>28.341999999999999</v>
      </c>
    </row>
    <row r="371" spans="1:12" s="16" customFormat="1" ht="37.5" hidden="1" thickTop="1" thickBot="1" x14ac:dyDescent="0.3">
      <c r="B371" s="16" t="str">
        <f t="shared" si="67"/>
        <v>a</v>
      </c>
      <c r="C371" s="12" t="s">
        <v>148</v>
      </c>
      <c r="D371" s="13" t="s">
        <v>147</v>
      </c>
      <c r="E371" s="14">
        <v>22000</v>
      </c>
      <c r="F371" s="14">
        <v>7070.7329999999993</v>
      </c>
      <c r="G371" s="14">
        <v>6951.9569199999996</v>
      </c>
      <c r="H371" s="15">
        <f>F371/E371</f>
        <v>0.32139695454545453</v>
      </c>
      <c r="I371" s="15">
        <f t="shared" ref="I371" si="75">G371/F371</f>
        <v>0.98320173028736912</v>
      </c>
      <c r="J371" s="14" t="str">
        <f>IF(OR(H371-100%&gt;=30%,100%-H371&gt;=30%),"1","0")</f>
        <v>1</v>
      </c>
      <c r="K371" s="14" t="str">
        <f>IF(OR(I371-100%&gt;=15%,100%-I371&gt;=15%),"1","0")</f>
        <v>0</v>
      </c>
      <c r="L371" s="14">
        <f>J371+K371</f>
        <v>1</v>
      </c>
    </row>
    <row r="372" spans="1:12" s="16" customFormat="1" ht="15.75" hidden="1" thickTop="1" x14ac:dyDescent="0.25">
      <c r="B372" s="16" t="str">
        <f t="shared" si="67"/>
        <v>a</v>
      </c>
      <c r="C372" s="17" t="s">
        <v>0</v>
      </c>
      <c r="D372" s="18" t="s">
        <v>4</v>
      </c>
      <c r="E372" s="19">
        <v>22000</v>
      </c>
      <c r="F372" s="19">
        <v>7042.2909999999993</v>
      </c>
      <c r="G372" s="19">
        <v>6923.61492</v>
      </c>
    </row>
    <row r="373" spans="1:12" s="16" customFormat="1" ht="15.75" hidden="1" thickTop="1" x14ac:dyDescent="0.25">
      <c r="B373" s="16" t="str">
        <f t="shared" si="67"/>
        <v>a</v>
      </c>
      <c r="C373" s="17" t="s">
        <v>0</v>
      </c>
      <c r="D373" s="20" t="s">
        <v>6</v>
      </c>
      <c r="E373" s="21">
        <v>112</v>
      </c>
      <c r="F373" s="21">
        <v>363.32</v>
      </c>
      <c r="G373" s="21">
        <v>351.19726000000003</v>
      </c>
    </row>
    <row r="374" spans="1:12" s="16" customFormat="1" ht="15.75" hidden="1" thickTop="1" x14ac:dyDescent="0.25">
      <c r="B374" s="16" t="str">
        <f t="shared" si="67"/>
        <v>a</v>
      </c>
      <c r="C374" s="17" t="s">
        <v>0</v>
      </c>
      <c r="D374" s="20" t="s">
        <v>9</v>
      </c>
      <c r="E374" s="21">
        <v>21888</v>
      </c>
      <c r="F374" s="21">
        <v>6678.9709999999995</v>
      </c>
      <c r="G374" s="21">
        <v>6572.4176600000001</v>
      </c>
    </row>
    <row r="375" spans="1:12" s="16" customFormat="1" ht="15.75" hidden="1" thickTop="1" x14ac:dyDescent="0.25">
      <c r="B375" s="16" t="str">
        <f t="shared" si="67"/>
        <v>a</v>
      </c>
      <c r="C375" s="17" t="s">
        <v>0</v>
      </c>
      <c r="D375" s="18" t="s">
        <v>11</v>
      </c>
      <c r="E375" s="19">
        <v>0</v>
      </c>
      <c r="F375" s="19">
        <v>28.442</v>
      </c>
      <c r="G375" s="19">
        <v>28.341999999999999</v>
      </c>
    </row>
    <row r="376" spans="1:12" s="16" customFormat="1" ht="91.5" hidden="1" thickTop="1" thickBot="1" x14ac:dyDescent="0.3">
      <c r="B376" s="16" t="str">
        <f t="shared" si="67"/>
        <v>a</v>
      </c>
      <c r="C376" s="12" t="s">
        <v>149</v>
      </c>
      <c r="D376" s="13" t="s">
        <v>150</v>
      </c>
      <c r="E376" s="14">
        <v>0</v>
      </c>
      <c r="F376" s="14">
        <v>514.55100000000004</v>
      </c>
      <c r="G376" s="14">
        <v>514.11377000000005</v>
      </c>
      <c r="H376" s="15" t="e">
        <f>F376/E376</f>
        <v>#DIV/0!</v>
      </c>
      <c r="I376" s="15">
        <f t="shared" ref="I376" si="76">G376/F376</f>
        <v>0.99915026887519409</v>
      </c>
      <c r="J376" s="14" t="e">
        <f>IF(OR(H376-100%&gt;=30%,100%-H376&gt;=30%),"1","0")</f>
        <v>#DIV/0!</v>
      </c>
      <c r="K376" s="14" t="str">
        <f>IF(OR(I376-100%&gt;=15%,100%-I376&gt;=15%),"1","0")</f>
        <v>0</v>
      </c>
      <c r="L376" s="14" t="e">
        <f>J376+K376</f>
        <v>#DIV/0!</v>
      </c>
    </row>
    <row r="377" spans="1:12" s="16" customFormat="1" ht="15.75" hidden="1" thickTop="1" x14ac:dyDescent="0.25">
      <c r="B377" s="16" t="str">
        <f t="shared" si="67"/>
        <v>a</v>
      </c>
      <c r="C377" s="17" t="s">
        <v>0</v>
      </c>
      <c r="D377" s="18" t="s">
        <v>4</v>
      </c>
      <c r="E377" s="19">
        <v>0</v>
      </c>
      <c r="F377" s="19">
        <v>514.55100000000004</v>
      </c>
      <c r="G377" s="19">
        <v>514.11377000000005</v>
      </c>
    </row>
    <row r="378" spans="1:12" s="16" customFormat="1" ht="15.75" hidden="1" thickTop="1" x14ac:dyDescent="0.25">
      <c r="B378" s="16" t="str">
        <f t="shared" si="67"/>
        <v>a</v>
      </c>
      <c r="C378" s="17" t="s">
        <v>0</v>
      </c>
      <c r="D378" s="20" t="s">
        <v>6</v>
      </c>
      <c r="E378" s="21">
        <v>0</v>
      </c>
      <c r="F378" s="21">
        <v>514.55100000000004</v>
      </c>
      <c r="G378" s="21">
        <v>514.11377000000005</v>
      </c>
    </row>
    <row r="379" spans="1:12" ht="46.5" thickTop="1" thickBot="1" x14ac:dyDescent="0.3">
      <c r="A379" t="s">
        <v>203</v>
      </c>
      <c r="B379" t="str">
        <f t="shared" si="67"/>
        <v>a</v>
      </c>
      <c r="C379" s="5" t="s">
        <v>151</v>
      </c>
      <c r="D379" s="6" t="s">
        <v>152</v>
      </c>
      <c r="E379" s="2">
        <v>146451</v>
      </c>
      <c r="F379" s="2">
        <v>149743.35399999999</v>
      </c>
      <c r="G379" s="2">
        <v>148971.28115</v>
      </c>
      <c r="H379" s="1">
        <f>F379/E379</f>
        <v>1.0224809253607008</v>
      </c>
      <c r="I379" s="1">
        <f t="shared" ref="I379" si="77">G379/F379</f>
        <v>0.99484402593252985</v>
      </c>
      <c r="J379" s="2"/>
      <c r="K379" s="2"/>
      <c r="L379" s="2">
        <f>J379+K379</f>
        <v>0</v>
      </c>
    </row>
    <row r="380" spans="1:12" ht="15.75" hidden="1" thickTop="1" x14ac:dyDescent="0.25">
      <c r="B380" t="str">
        <f t="shared" si="67"/>
        <v>a</v>
      </c>
      <c r="C380" s="7" t="s">
        <v>0</v>
      </c>
      <c r="D380" s="8" t="s">
        <v>4</v>
      </c>
      <c r="E380" s="9">
        <v>146421</v>
      </c>
      <c r="F380" s="9">
        <v>149343.51699999999</v>
      </c>
      <c r="G380" s="9">
        <v>148585.74904999998</v>
      </c>
    </row>
    <row r="381" spans="1:12" ht="15.75" hidden="1" thickTop="1" x14ac:dyDescent="0.25">
      <c r="B381" t="str">
        <f t="shared" si="67"/>
        <v>a</v>
      </c>
      <c r="C381" s="7" t="s">
        <v>0</v>
      </c>
      <c r="D381" s="10" t="s">
        <v>6</v>
      </c>
      <c r="E381" s="11">
        <v>22607</v>
      </c>
      <c r="F381" s="11">
        <v>22958.668000000001</v>
      </c>
      <c r="G381" s="11">
        <v>22530.827469999997</v>
      </c>
    </row>
    <row r="382" spans="1:12" ht="15.75" hidden="1" thickTop="1" x14ac:dyDescent="0.25">
      <c r="B382" t="str">
        <f t="shared" si="67"/>
        <v>a</v>
      </c>
      <c r="C382" s="7" t="s">
        <v>0</v>
      </c>
      <c r="D382" s="10" t="s">
        <v>9</v>
      </c>
      <c r="E382" s="11">
        <v>123154</v>
      </c>
      <c r="F382" s="11">
        <v>125188.478</v>
      </c>
      <c r="G382" s="11">
        <v>124867.27394000001</v>
      </c>
    </row>
    <row r="383" spans="1:12" ht="15.75" hidden="1" thickTop="1" x14ac:dyDescent="0.25">
      <c r="B383" t="str">
        <f t="shared" si="67"/>
        <v>a</v>
      </c>
      <c r="C383" s="7" t="s">
        <v>0</v>
      </c>
      <c r="D383" s="10" t="s">
        <v>10</v>
      </c>
      <c r="E383" s="11">
        <v>660</v>
      </c>
      <c r="F383" s="11">
        <v>1196.3710000000001</v>
      </c>
      <c r="G383" s="11">
        <v>1187.6476399999999</v>
      </c>
    </row>
    <row r="384" spans="1:12" ht="15.75" hidden="1" thickTop="1" x14ac:dyDescent="0.25">
      <c r="B384" t="str">
        <f t="shared" si="67"/>
        <v>a</v>
      </c>
      <c r="C384" s="7" t="s">
        <v>0</v>
      </c>
      <c r="D384" s="8" t="s">
        <v>11</v>
      </c>
      <c r="E384" s="9">
        <v>30</v>
      </c>
      <c r="F384" s="9">
        <v>45.506</v>
      </c>
      <c r="G384" s="9">
        <v>32.689509999999999</v>
      </c>
    </row>
    <row r="385" spans="1:12" ht="15.75" hidden="1" thickTop="1" x14ac:dyDescent="0.25">
      <c r="B385" t="str">
        <f t="shared" si="67"/>
        <v>a</v>
      </c>
      <c r="C385" s="7" t="s">
        <v>0</v>
      </c>
      <c r="D385" s="8" t="s">
        <v>12</v>
      </c>
      <c r="E385" s="9">
        <v>0</v>
      </c>
      <c r="F385" s="9">
        <v>354.33099999999996</v>
      </c>
      <c r="G385" s="9">
        <v>352.84258999999997</v>
      </c>
    </row>
    <row r="386" spans="1:12" s="16" customFormat="1" ht="15.75" hidden="1" thickTop="1" x14ac:dyDescent="0.25">
      <c r="B386" s="16" t="str">
        <f t="shared" si="67"/>
        <v>a</v>
      </c>
      <c r="C386" s="22" t="s">
        <v>0</v>
      </c>
      <c r="D386" s="23" t="s">
        <v>13</v>
      </c>
      <c r="E386" s="24">
        <v>0</v>
      </c>
      <c r="F386" s="24">
        <v>354.33099999999996</v>
      </c>
      <c r="G386" s="24">
        <v>352.84258999999997</v>
      </c>
    </row>
    <row r="387" spans="1:12" s="16" customFormat="1" ht="15.75" hidden="1" thickTop="1" x14ac:dyDescent="0.25">
      <c r="B387" s="16" t="str">
        <f t="shared" si="67"/>
        <v>a</v>
      </c>
      <c r="C387" s="22" t="s">
        <v>0</v>
      </c>
      <c r="D387" s="25" t="s">
        <v>14</v>
      </c>
      <c r="E387" s="24">
        <v>0</v>
      </c>
      <c r="F387" s="24">
        <v>354.33099999999996</v>
      </c>
      <c r="G387" s="24">
        <v>352.84258999999997</v>
      </c>
    </row>
    <row r="388" spans="1:12" ht="37.5" thickTop="1" thickBot="1" x14ac:dyDescent="0.3">
      <c r="A388" t="s">
        <v>203</v>
      </c>
      <c r="B388" t="str">
        <f t="shared" si="67"/>
        <v>a</v>
      </c>
      <c r="C388" s="5" t="s">
        <v>153</v>
      </c>
      <c r="D388" s="6" t="s">
        <v>154</v>
      </c>
      <c r="E388" s="2">
        <v>15000</v>
      </c>
      <c r="F388" s="2">
        <v>16483.255000000001</v>
      </c>
      <c r="G388" s="2">
        <v>16442.155340000001</v>
      </c>
      <c r="H388" s="1">
        <f>F388/E388</f>
        <v>1.0988836666666668</v>
      </c>
      <c r="I388" s="1">
        <f t="shared" ref="I388" si="78">G388/F388</f>
        <v>0.99750658107273105</v>
      </c>
      <c r="J388" s="2"/>
      <c r="K388" s="2"/>
      <c r="L388" s="2">
        <f>J388+K388</f>
        <v>0</v>
      </c>
    </row>
    <row r="389" spans="1:12" ht="15.75" hidden="1" thickTop="1" x14ac:dyDescent="0.25">
      <c r="B389" t="str">
        <f t="shared" si="67"/>
        <v>a</v>
      </c>
      <c r="C389" s="7" t="s">
        <v>0</v>
      </c>
      <c r="D389" s="8" t="s">
        <v>4</v>
      </c>
      <c r="E389" s="9">
        <v>15000</v>
      </c>
      <c r="F389" s="9">
        <v>16483.255000000001</v>
      </c>
      <c r="G389" s="9">
        <v>16442.155340000001</v>
      </c>
    </row>
    <row r="390" spans="1:12" ht="15.75" hidden="1" thickTop="1" x14ac:dyDescent="0.25">
      <c r="B390" t="str">
        <f t="shared" si="67"/>
        <v>a</v>
      </c>
      <c r="C390" s="7" t="s">
        <v>0</v>
      </c>
      <c r="D390" s="10" t="s">
        <v>9</v>
      </c>
      <c r="E390" s="11">
        <v>15000</v>
      </c>
      <c r="F390" s="11">
        <v>16483.255000000001</v>
      </c>
      <c r="G390" s="11">
        <v>16442.155340000001</v>
      </c>
    </row>
    <row r="391" spans="1:12" ht="37.5" thickTop="1" thickBot="1" x14ac:dyDescent="0.3">
      <c r="A391" t="s">
        <v>203</v>
      </c>
      <c r="B391" t="str">
        <f t="shared" si="67"/>
        <v>a</v>
      </c>
      <c r="C391" s="5" t="s">
        <v>155</v>
      </c>
      <c r="D391" s="6" t="s">
        <v>156</v>
      </c>
      <c r="E391" s="2">
        <v>8100</v>
      </c>
      <c r="F391" s="2">
        <v>8966.8279999999995</v>
      </c>
      <c r="G391" s="2">
        <v>8962.7847500000007</v>
      </c>
      <c r="H391" s="1">
        <f>F391/E391</f>
        <v>1.1070158024691357</v>
      </c>
      <c r="I391" s="1">
        <f t="shared" ref="I391" si="79">G391/F391</f>
        <v>0.99954908803871345</v>
      </c>
      <c r="J391" s="2"/>
      <c r="K391" s="2"/>
      <c r="L391" s="2">
        <f>J391+K391</f>
        <v>0</v>
      </c>
    </row>
    <row r="392" spans="1:12" ht="15.75" hidden="1" thickTop="1" x14ac:dyDescent="0.25">
      <c r="B392" t="str">
        <f t="shared" si="67"/>
        <v>a</v>
      </c>
      <c r="C392" s="7" t="s">
        <v>0</v>
      </c>
      <c r="D392" s="8" t="s">
        <v>4</v>
      </c>
      <c r="E392" s="9">
        <v>8100</v>
      </c>
      <c r="F392" s="9">
        <v>8966.8279999999995</v>
      </c>
      <c r="G392" s="9">
        <v>8962.7847500000007</v>
      </c>
    </row>
    <row r="393" spans="1:12" ht="15.75" hidden="1" thickTop="1" x14ac:dyDescent="0.25">
      <c r="B393" t="str">
        <f t="shared" si="67"/>
        <v>a</v>
      </c>
      <c r="C393" s="7" t="s">
        <v>0</v>
      </c>
      <c r="D393" s="10" t="s">
        <v>6</v>
      </c>
      <c r="E393" s="11">
        <v>245</v>
      </c>
      <c r="F393" s="11">
        <v>204</v>
      </c>
      <c r="G393" s="11">
        <v>204</v>
      </c>
    </row>
    <row r="394" spans="1:12" ht="15.75" hidden="1" thickTop="1" x14ac:dyDescent="0.25">
      <c r="B394" t="str">
        <f t="shared" si="67"/>
        <v>a</v>
      </c>
      <c r="C394" s="7" t="s">
        <v>0</v>
      </c>
      <c r="D394" s="10" t="s">
        <v>9</v>
      </c>
      <c r="E394" s="11">
        <v>7855</v>
      </c>
      <c r="F394" s="11">
        <v>8762.8279999999995</v>
      </c>
      <c r="G394" s="11">
        <v>8758.7847500000007</v>
      </c>
    </row>
    <row r="395" spans="1:12" ht="37.5" thickTop="1" thickBot="1" x14ac:dyDescent="0.3">
      <c r="A395" t="s">
        <v>203</v>
      </c>
      <c r="B395" t="str">
        <f t="shared" si="67"/>
        <v>a</v>
      </c>
      <c r="C395" s="5" t="s">
        <v>157</v>
      </c>
      <c r="D395" s="6" t="s">
        <v>158</v>
      </c>
      <c r="E395" s="2">
        <v>2000</v>
      </c>
      <c r="F395" s="2">
        <v>1697.5</v>
      </c>
      <c r="G395" s="2">
        <v>1697.1085399999999</v>
      </c>
      <c r="H395" s="1">
        <f>F395/E395</f>
        <v>0.84875</v>
      </c>
      <c r="I395" s="1">
        <f t="shared" ref="I395" si="80">G395/F395</f>
        <v>0.99976939027982326</v>
      </c>
      <c r="J395" s="2"/>
      <c r="K395" s="2"/>
      <c r="L395" s="2">
        <f>J395+K395</f>
        <v>0</v>
      </c>
    </row>
    <row r="396" spans="1:12" ht="15.75" hidden="1" thickTop="1" x14ac:dyDescent="0.25">
      <c r="B396" t="str">
        <f t="shared" si="67"/>
        <v>a</v>
      </c>
      <c r="C396" s="7" t="s">
        <v>0</v>
      </c>
      <c r="D396" s="8" t="s">
        <v>4</v>
      </c>
      <c r="E396" s="9">
        <v>2000</v>
      </c>
      <c r="F396" s="9">
        <v>1697.5</v>
      </c>
      <c r="G396" s="9">
        <v>1697.1085399999999</v>
      </c>
    </row>
    <row r="397" spans="1:12" ht="15.75" hidden="1" thickTop="1" x14ac:dyDescent="0.25">
      <c r="B397" t="str">
        <f t="shared" si="67"/>
        <v>a</v>
      </c>
      <c r="C397" s="7" t="s">
        <v>0</v>
      </c>
      <c r="D397" s="10" t="s">
        <v>9</v>
      </c>
      <c r="E397" s="11">
        <v>2000</v>
      </c>
      <c r="F397" s="11">
        <v>1697.5</v>
      </c>
      <c r="G397" s="11">
        <v>1697.1085399999999</v>
      </c>
    </row>
    <row r="398" spans="1:12" ht="37.5" thickTop="1" thickBot="1" x14ac:dyDescent="0.3">
      <c r="A398" t="s">
        <v>203</v>
      </c>
      <c r="B398" t="str">
        <f t="shared" ref="B398:B461" si="81">IF(OR(E398&lt;&gt;0,F398&lt;&gt;0,G398&lt;&gt;0),"a","b")</f>
        <v>a</v>
      </c>
      <c r="C398" s="5" t="s">
        <v>159</v>
      </c>
      <c r="D398" s="6" t="s">
        <v>160</v>
      </c>
      <c r="E398" s="2">
        <v>32000</v>
      </c>
      <c r="F398" s="2">
        <v>31932.359</v>
      </c>
      <c r="G398" s="2">
        <v>31893.139350000001</v>
      </c>
      <c r="H398" s="1">
        <f>F398/E398</f>
        <v>0.99788621875000005</v>
      </c>
      <c r="I398" s="1">
        <f t="shared" ref="I398" si="82">G398/F398</f>
        <v>0.99877178976974423</v>
      </c>
      <c r="J398" s="2"/>
      <c r="K398" s="2"/>
      <c r="L398" s="2">
        <f>J398+K398</f>
        <v>0</v>
      </c>
    </row>
    <row r="399" spans="1:12" ht="15.75" hidden="1" thickTop="1" x14ac:dyDescent="0.25">
      <c r="B399" t="str">
        <f t="shared" si="81"/>
        <v>a</v>
      </c>
      <c r="C399" s="7" t="s">
        <v>0</v>
      </c>
      <c r="D399" s="8" t="s">
        <v>4</v>
      </c>
      <c r="E399" s="9">
        <v>32000</v>
      </c>
      <c r="F399" s="9">
        <v>31932.359</v>
      </c>
      <c r="G399" s="9">
        <v>31893.139350000001</v>
      </c>
    </row>
    <row r="400" spans="1:12" ht="15.75" hidden="1" thickTop="1" x14ac:dyDescent="0.25">
      <c r="B400" t="str">
        <f t="shared" si="81"/>
        <v>a</v>
      </c>
      <c r="C400" s="7" t="s">
        <v>0</v>
      </c>
      <c r="D400" s="10" t="s">
        <v>6</v>
      </c>
      <c r="E400" s="11">
        <v>36</v>
      </c>
      <c r="F400" s="11">
        <v>36</v>
      </c>
      <c r="G400" s="11">
        <v>36</v>
      </c>
    </row>
    <row r="401" spans="1:12" ht="15.75" hidden="1" thickTop="1" x14ac:dyDescent="0.25">
      <c r="B401" t="str">
        <f t="shared" si="81"/>
        <v>a</v>
      </c>
      <c r="C401" s="7" t="s">
        <v>0</v>
      </c>
      <c r="D401" s="10" t="s">
        <v>9</v>
      </c>
      <c r="E401" s="11">
        <v>31964</v>
      </c>
      <c r="F401" s="11">
        <v>31896.359</v>
      </c>
      <c r="G401" s="11">
        <v>31857.139350000001</v>
      </c>
    </row>
    <row r="402" spans="1:12" s="16" customFormat="1" ht="37.5" hidden="1" thickTop="1" thickBot="1" x14ac:dyDescent="0.3">
      <c r="B402" s="16" t="str">
        <f t="shared" si="81"/>
        <v>a</v>
      </c>
      <c r="C402" s="12" t="s">
        <v>161</v>
      </c>
      <c r="D402" s="13" t="s">
        <v>160</v>
      </c>
      <c r="E402" s="14">
        <v>32000</v>
      </c>
      <c r="F402" s="14">
        <v>31932.359</v>
      </c>
      <c r="G402" s="14">
        <v>31893.139350000001</v>
      </c>
      <c r="H402" s="15">
        <f>F402/E402</f>
        <v>0.99788621875000005</v>
      </c>
      <c r="I402" s="15">
        <f t="shared" ref="I402" si="83">G402/F402</f>
        <v>0.99877178976974423</v>
      </c>
      <c r="J402" s="14" t="str">
        <f>IF(OR(H402-100%&gt;=30%,100%-H402&gt;=30%),"1","0")</f>
        <v>0</v>
      </c>
      <c r="K402" s="14" t="str">
        <f>IF(OR(I402-100%&gt;=15%,100%-I402&gt;=15%),"1","0")</f>
        <v>0</v>
      </c>
      <c r="L402" s="14">
        <f>J402+K402</f>
        <v>0</v>
      </c>
    </row>
    <row r="403" spans="1:12" s="16" customFormat="1" ht="15.75" hidden="1" thickTop="1" x14ac:dyDescent="0.25">
      <c r="B403" s="16" t="str">
        <f t="shared" si="81"/>
        <v>a</v>
      </c>
      <c r="C403" s="17" t="s">
        <v>0</v>
      </c>
      <c r="D403" s="18" t="s">
        <v>4</v>
      </c>
      <c r="E403" s="19">
        <v>32000</v>
      </c>
      <c r="F403" s="19">
        <v>31932.359</v>
      </c>
      <c r="G403" s="19">
        <v>31893.139350000001</v>
      </c>
    </row>
    <row r="404" spans="1:12" s="16" customFormat="1" ht="15.75" hidden="1" thickTop="1" x14ac:dyDescent="0.25">
      <c r="B404" s="16" t="str">
        <f t="shared" si="81"/>
        <v>a</v>
      </c>
      <c r="C404" s="17" t="s">
        <v>0</v>
      </c>
      <c r="D404" s="20" t="s">
        <v>6</v>
      </c>
      <c r="E404" s="21">
        <v>36</v>
      </c>
      <c r="F404" s="21">
        <v>36</v>
      </c>
      <c r="G404" s="21">
        <v>36</v>
      </c>
    </row>
    <row r="405" spans="1:12" s="16" customFormat="1" ht="15.75" hidden="1" thickTop="1" x14ac:dyDescent="0.25">
      <c r="B405" s="16" t="str">
        <f t="shared" si="81"/>
        <v>a</v>
      </c>
      <c r="C405" s="17" t="s">
        <v>0</v>
      </c>
      <c r="D405" s="20" t="s">
        <v>9</v>
      </c>
      <c r="E405" s="21">
        <v>31964</v>
      </c>
      <c r="F405" s="21">
        <v>31896.359</v>
      </c>
      <c r="G405" s="21">
        <v>31857.139350000001</v>
      </c>
    </row>
    <row r="406" spans="1:12" ht="37.5" thickTop="1" thickBot="1" x14ac:dyDescent="0.3">
      <c r="A406" t="s">
        <v>203</v>
      </c>
      <c r="B406" t="str">
        <f t="shared" si="81"/>
        <v>a</v>
      </c>
      <c r="C406" s="5" t="s">
        <v>162</v>
      </c>
      <c r="D406" s="6" t="s">
        <v>163</v>
      </c>
      <c r="E406" s="2">
        <v>3100</v>
      </c>
      <c r="F406" s="2">
        <v>1616.9189999999999</v>
      </c>
      <c r="G406" s="2">
        <v>1580.70586</v>
      </c>
      <c r="H406" s="1">
        <f>F406/E406</f>
        <v>0.52158677419354837</v>
      </c>
      <c r="I406" s="1">
        <f t="shared" ref="I406" si="84">G406/F406</f>
        <v>0.97760361527077122</v>
      </c>
      <c r="J406" s="14"/>
      <c r="K406" s="2"/>
      <c r="L406" s="2">
        <f>J406+K406</f>
        <v>0</v>
      </c>
    </row>
    <row r="407" spans="1:12" ht="15.75" hidden="1" thickTop="1" x14ac:dyDescent="0.25">
      <c r="B407" t="str">
        <f t="shared" si="81"/>
        <v>a</v>
      </c>
      <c r="C407" s="7" t="s">
        <v>0</v>
      </c>
      <c r="D407" s="8" t="s">
        <v>4</v>
      </c>
      <c r="E407" s="9">
        <v>3100</v>
      </c>
      <c r="F407" s="9">
        <v>1532.3989999999999</v>
      </c>
      <c r="G407" s="9">
        <v>1496.18586</v>
      </c>
    </row>
    <row r="408" spans="1:12" ht="15.75" hidden="1" thickTop="1" x14ac:dyDescent="0.25">
      <c r="B408" t="str">
        <f t="shared" si="81"/>
        <v>a</v>
      </c>
      <c r="C408" s="7" t="s">
        <v>0</v>
      </c>
      <c r="D408" s="10" t="s">
        <v>6</v>
      </c>
      <c r="E408" s="11">
        <v>286</v>
      </c>
      <c r="F408" s="11">
        <v>288.5</v>
      </c>
      <c r="G408" s="11">
        <v>288.46922999999998</v>
      </c>
    </row>
    <row r="409" spans="1:12" ht="15.75" hidden="1" thickTop="1" x14ac:dyDescent="0.25">
      <c r="B409" t="str">
        <f t="shared" si="81"/>
        <v>a</v>
      </c>
      <c r="C409" s="7" t="s">
        <v>0</v>
      </c>
      <c r="D409" s="10" t="s">
        <v>9</v>
      </c>
      <c r="E409" s="11">
        <v>2814</v>
      </c>
      <c r="F409" s="11">
        <v>1088.029</v>
      </c>
      <c r="G409" s="11">
        <v>1051.8536300000001</v>
      </c>
    </row>
    <row r="410" spans="1:12" ht="15.75" hidden="1" thickTop="1" x14ac:dyDescent="0.25">
      <c r="B410" t="str">
        <f t="shared" si="81"/>
        <v>a</v>
      </c>
      <c r="C410" s="7" t="s">
        <v>0</v>
      </c>
      <c r="D410" s="10" t="s">
        <v>10</v>
      </c>
      <c r="E410" s="11">
        <v>0</v>
      </c>
      <c r="F410" s="11">
        <v>155.87</v>
      </c>
      <c r="G410" s="11">
        <v>155.863</v>
      </c>
    </row>
    <row r="411" spans="1:12" ht="15.75" hidden="1" thickTop="1" x14ac:dyDescent="0.25">
      <c r="B411" t="str">
        <f t="shared" si="81"/>
        <v>a</v>
      </c>
      <c r="C411" s="7" t="s">
        <v>0</v>
      </c>
      <c r="D411" s="8" t="s">
        <v>12</v>
      </c>
      <c r="E411" s="9">
        <v>0</v>
      </c>
      <c r="F411" s="9">
        <v>84.52</v>
      </c>
      <c r="G411" s="9">
        <v>84.52</v>
      </c>
    </row>
    <row r="412" spans="1:12" s="16" customFormat="1" ht="15.75" hidden="1" thickTop="1" x14ac:dyDescent="0.25">
      <c r="B412" s="16" t="str">
        <f t="shared" si="81"/>
        <v>a</v>
      </c>
      <c r="C412" s="22" t="s">
        <v>0</v>
      </c>
      <c r="D412" s="23" t="s">
        <v>13</v>
      </c>
      <c r="E412" s="24">
        <v>0</v>
      </c>
      <c r="F412" s="24">
        <v>84.52</v>
      </c>
      <c r="G412" s="24">
        <v>84.52</v>
      </c>
    </row>
    <row r="413" spans="1:12" s="16" customFormat="1" ht="15.75" hidden="1" thickTop="1" x14ac:dyDescent="0.25">
      <c r="B413" s="16" t="str">
        <f t="shared" si="81"/>
        <v>a</v>
      </c>
      <c r="C413" s="22" t="s">
        <v>0</v>
      </c>
      <c r="D413" s="25" t="s">
        <v>14</v>
      </c>
      <c r="E413" s="24">
        <v>0</v>
      </c>
      <c r="F413" s="24">
        <v>84.52</v>
      </c>
      <c r="G413" s="24">
        <v>84.52</v>
      </c>
    </row>
    <row r="414" spans="1:12" ht="76.5" thickTop="1" thickBot="1" x14ac:dyDescent="0.3">
      <c r="A414" t="s">
        <v>203</v>
      </c>
      <c r="B414" t="str">
        <f t="shared" si="81"/>
        <v>a</v>
      </c>
      <c r="C414" s="5" t="s">
        <v>164</v>
      </c>
      <c r="D414" s="6" t="s">
        <v>165</v>
      </c>
      <c r="E414" s="2">
        <v>6000</v>
      </c>
      <c r="F414" s="2">
        <v>5401.66</v>
      </c>
      <c r="G414" s="2">
        <v>5390.7024600000004</v>
      </c>
      <c r="H414" s="1">
        <f>F414/E414</f>
        <v>0.90027666666666661</v>
      </c>
      <c r="I414" s="1">
        <f t="shared" ref="I414" si="85">G414/F414</f>
        <v>0.99797144951737071</v>
      </c>
      <c r="J414" s="2"/>
      <c r="K414" s="2"/>
      <c r="L414" s="2">
        <f>J414+K414</f>
        <v>0</v>
      </c>
    </row>
    <row r="415" spans="1:12" ht="15.75" hidden="1" thickTop="1" x14ac:dyDescent="0.25">
      <c r="B415" t="str">
        <f t="shared" si="81"/>
        <v>a</v>
      </c>
      <c r="C415" s="7" t="s">
        <v>0</v>
      </c>
      <c r="D415" s="8" t="s">
        <v>4</v>
      </c>
      <c r="E415" s="9">
        <v>6000</v>
      </c>
      <c r="F415" s="9">
        <v>5401.66</v>
      </c>
      <c r="G415" s="9">
        <v>5390.7024600000004</v>
      </c>
    </row>
    <row r="416" spans="1:12" ht="15.75" hidden="1" thickTop="1" x14ac:dyDescent="0.25">
      <c r="B416" t="str">
        <f t="shared" si="81"/>
        <v>a</v>
      </c>
      <c r="C416" s="7" t="s">
        <v>0</v>
      </c>
      <c r="D416" s="10" t="s">
        <v>6</v>
      </c>
      <c r="E416" s="11">
        <v>252</v>
      </c>
      <c r="F416" s="11">
        <v>221</v>
      </c>
      <c r="G416" s="11">
        <v>216</v>
      </c>
    </row>
    <row r="417" spans="1:12" ht="15.75" hidden="1" thickTop="1" x14ac:dyDescent="0.25">
      <c r="B417" t="str">
        <f t="shared" si="81"/>
        <v>a</v>
      </c>
      <c r="C417" s="7" t="s">
        <v>0</v>
      </c>
      <c r="D417" s="10" t="s">
        <v>9</v>
      </c>
      <c r="E417" s="11">
        <v>5748</v>
      </c>
      <c r="F417" s="11">
        <v>5180.66</v>
      </c>
      <c r="G417" s="11">
        <v>5174.7024600000004</v>
      </c>
    </row>
    <row r="418" spans="1:12" ht="46.5" thickTop="1" thickBot="1" x14ac:dyDescent="0.3">
      <c r="A418" t="s">
        <v>203</v>
      </c>
      <c r="B418" t="str">
        <f t="shared" si="81"/>
        <v>a</v>
      </c>
      <c r="C418" s="5" t="s">
        <v>166</v>
      </c>
      <c r="D418" s="6" t="s">
        <v>167</v>
      </c>
      <c r="E418" s="2">
        <v>33251</v>
      </c>
      <c r="F418" s="2">
        <v>30821.033000000003</v>
      </c>
      <c r="G418" s="2">
        <v>30233.341209999999</v>
      </c>
      <c r="H418" s="1">
        <f>F418/E418</f>
        <v>0.92692048359447843</v>
      </c>
      <c r="I418" s="1">
        <f t="shared" ref="I418" si="86">G418/F418</f>
        <v>0.98093211898510979</v>
      </c>
      <c r="J418" s="2"/>
      <c r="K418" s="2"/>
      <c r="L418" s="2">
        <f>J418+K418</f>
        <v>0</v>
      </c>
    </row>
    <row r="419" spans="1:12" ht="15.75" hidden="1" thickTop="1" x14ac:dyDescent="0.25">
      <c r="B419" t="str">
        <f t="shared" si="81"/>
        <v>a</v>
      </c>
      <c r="C419" s="7" t="s">
        <v>0</v>
      </c>
      <c r="D419" s="8" t="s">
        <v>4</v>
      </c>
      <c r="E419" s="9">
        <v>33221</v>
      </c>
      <c r="F419" s="9">
        <v>30505.716</v>
      </c>
      <c r="G419" s="9">
        <v>29932.329109999999</v>
      </c>
    </row>
    <row r="420" spans="1:12" ht="15.75" hidden="1" thickTop="1" x14ac:dyDescent="0.25">
      <c r="B420" t="str">
        <f t="shared" si="81"/>
        <v>a</v>
      </c>
      <c r="C420" s="7" t="s">
        <v>0</v>
      </c>
      <c r="D420" s="10" t="s">
        <v>6</v>
      </c>
      <c r="E420" s="11">
        <v>20758</v>
      </c>
      <c r="F420" s="11">
        <v>21317.168000000001</v>
      </c>
      <c r="G420" s="11">
        <v>20919.993630000001</v>
      </c>
    </row>
    <row r="421" spans="1:12" ht="15.75" hidden="1" thickTop="1" x14ac:dyDescent="0.25">
      <c r="B421" t="str">
        <f t="shared" si="81"/>
        <v>a</v>
      </c>
      <c r="C421" s="7" t="s">
        <v>0</v>
      </c>
      <c r="D421" s="10" t="s">
        <v>9</v>
      </c>
      <c r="E421" s="11">
        <v>11803</v>
      </c>
      <c r="F421" s="11">
        <v>8809.0470000000005</v>
      </c>
      <c r="G421" s="11">
        <v>8636.8508399999992</v>
      </c>
    </row>
    <row r="422" spans="1:12" ht="15.75" hidden="1" thickTop="1" x14ac:dyDescent="0.25">
      <c r="B422" t="str">
        <f t="shared" si="81"/>
        <v>a</v>
      </c>
      <c r="C422" s="7" t="s">
        <v>0</v>
      </c>
      <c r="D422" s="10" t="s">
        <v>10</v>
      </c>
      <c r="E422" s="11">
        <v>660</v>
      </c>
      <c r="F422" s="11">
        <v>379.50099999999998</v>
      </c>
      <c r="G422" s="11">
        <v>375.48464000000001</v>
      </c>
    </row>
    <row r="423" spans="1:12" ht="15.75" hidden="1" thickTop="1" x14ac:dyDescent="0.25">
      <c r="B423" t="str">
        <f t="shared" si="81"/>
        <v>a</v>
      </c>
      <c r="C423" s="7" t="s">
        <v>0</v>
      </c>
      <c r="D423" s="8" t="s">
        <v>11</v>
      </c>
      <c r="E423" s="9">
        <v>30</v>
      </c>
      <c r="F423" s="9">
        <v>45.506</v>
      </c>
      <c r="G423" s="9">
        <v>32.689509999999999</v>
      </c>
    </row>
    <row r="424" spans="1:12" ht="15.75" hidden="1" thickTop="1" x14ac:dyDescent="0.25">
      <c r="B424" t="str">
        <f t="shared" si="81"/>
        <v>a</v>
      </c>
      <c r="C424" s="7" t="s">
        <v>0</v>
      </c>
      <c r="D424" s="8" t="s">
        <v>12</v>
      </c>
      <c r="E424" s="9">
        <v>0</v>
      </c>
      <c r="F424" s="9">
        <v>269.81099999999998</v>
      </c>
      <c r="G424" s="9">
        <v>268.32258999999999</v>
      </c>
    </row>
    <row r="425" spans="1:12" s="16" customFormat="1" ht="15.75" hidden="1" thickTop="1" x14ac:dyDescent="0.25">
      <c r="B425" s="16" t="str">
        <f t="shared" si="81"/>
        <v>a</v>
      </c>
      <c r="C425" s="22" t="s">
        <v>0</v>
      </c>
      <c r="D425" s="23" t="s">
        <v>13</v>
      </c>
      <c r="E425" s="24">
        <v>0</v>
      </c>
      <c r="F425" s="24">
        <v>269.81099999999998</v>
      </c>
      <c r="G425" s="24">
        <v>268.32258999999999</v>
      </c>
    </row>
    <row r="426" spans="1:12" s="16" customFormat="1" ht="15.75" hidden="1" thickTop="1" x14ac:dyDescent="0.25">
      <c r="B426" s="16" t="str">
        <f t="shared" si="81"/>
        <v>a</v>
      </c>
      <c r="C426" s="22" t="s">
        <v>0</v>
      </c>
      <c r="D426" s="25" t="s">
        <v>14</v>
      </c>
      <c r="E426" s="24">
        <v>0</v>
      </c>
      <c r="F426" s="24">
        <v>269.81099999999998</v>
      </c>
      <c r="G426" s="24">
        <v>268.32258999999999</v>
      </c>
    </row>
    <row r="427" spans="1:12" s="16" customFormat="1" ht="46.5" hidden="1" thickTop="1" thickBot="1" x14ac:dyDescent="0.3">
      <c r="B427" s="16" t="str">
        <f t="shared" si="81"/>
        <v>a</v>
      </c>
      <c r="C427" s="12" t="s">
        <v>168</v>
      </c>
      <c r="D427" s="13" t="s">
        <v>169</v>
      </c>
      <c r="E427" s="14">
        <v>10500</v>
      </c>
      <c r="F427" s="14">
        <v>7498</v>
      </c>
      <c r="G427" s="14">
        <v>7344.8378199999997</v>
      </c>
      <c r="H427" s="15">
        <f>F427/E427</f>
        <v>0.71409523809523812</v>
      </c>
      <c r="I427" s="15">
        <f t="shared" ref="I427" si="87">G427/F427</f>
        <v>0.97957292878100821</v>
      </c>
      <c r="J427" s="14" t="str">
        <f>IF(OR(H427-100%&gt;=30%,100%-H427&gt;=30%),"1","0")</f>
        <v>0</v>
      </c>
      <c r="K427" s="14" t="str">
        <f>IF(OR(I427-100%&gt;=15%,100%-I427&gt;=15%),"1","0")</f>
        <v>0</v>
      </c>
      <c r="L427" s="14">
        <f>J427+K427</f>
        <v>0</v>
      </c>
    </row>
    <row r="428" spans="1:12" s="16" customFormat="1" ht="15.75" hidden="1" thickTop="1" x14ac:dyDescent="0.25">
      <c r="B428" s="16" t="str">
        <f t="shared" si="81"/>
        <v>a</v>
      </c>
      <c r="C428" s="17" t="s">
        <v>0</v>
      </c>
      <c r="D428" s="18" t="s">
        <v>4</v>
      </c>
      <c r="E428" s="19">
        <v>10500</v>
      </c>
      <c r="F428" s="19">
        <v>7498</v>
      </c>
      <c r="G428" s="19">
        <v>7344.8378199999997</v>
      </c>
    </row>
    <row r="429" spans="1:12" s="16" customFormat="1" ht="15.75" hidden="1" thickTop="1" x14ac:dyDescent="0.25">
      <c r="B429" s="16" t="str">
        <f t="shared" si="81"/>
        <v>a</v>
      </c>
      <c r="C429" s="17" t="s">
        <v>0</v>
      </c>
      <c r="D429" s="20" t="s">
        <v>9</v>
      </c>
      <c r="E429" s="21">
        <v>10500</v>
      </c>
      <c r="F429" s="21">
        <v>7498</v>
      </c>
      <c r="G429" s="21">
        <v>7344.8378199999997</v>
      </c>
    </row>
    <row r="430" spans="1:12" s="16" customFormat="1" ht="37.5" hidden="1" thickTop="1" thickBot="1" x14ac:dyDescent="0.3">
      <c r="B430" s="16" t="str">
        <f t="shared" si="81"/>
        <v>a</v>
      </c>
      <c r="C430" s="12" t="s">
        <v>170</v>
      </c>
      <c r="D430" s="13" t="s">
        <v>171</v>
      </c>
      <c r="E430" s="14">
        <v>22751</v>
      </c>
      <c r="F430" s="14">
        <v>23323.033000000003</v>
      </c>
      <c r="G430" s="14">
        <v>22888.503389999998</v>
      </c>
      <c r="H430" s="15">
        <f>F430/E430</f>
        <v>1.0251432024965936</v>
      </c>
      <c r="I430" s="15">
        <f t="shared" ref="I430" si="88">G430/F430</f>
        <v>0.98136907794110628</v>
      </c>
      <c r="J430" s="14" t="str">
        <f>IF(OR(H430-100%&gt;=30%,100%-H430&gt;=30%),"1","0")</f>
        <v>0</v>
      </c>
      <c r="K430" s="14" t="str">
        <f>IF(OR(I430-100%&gt;=15%,100%-I430&gt;=15%),"1","0")</f>
        <v>0</v>
      </c>
      <c r="L430" s="14">
        <f>J430+K430</f>
        <v>0</v>
      </c>
    </row>
    <row r="431" spans="1:12" s="16" customFormat="1" ht="15.75" hidden="1" thickTop="1" x14ac:dyDescent="0.25">
      <c r="B431" s="16" t="str">
        <f t="shared" si="81"/>
        <v>a</v>
      </c>
      <c r="C431" s="17" t="s">
        <v>0</v>
      </c>
      <c r="D431" s="18" t="s">
        <v>4</v>
      </c>
      <c r="E431" s="19">
        <v>22721</v>
      </c>
      <c r="F431" s="19">
        <v>23007.716</v>
      </c>
      <c r="G431" s="19">
        <v>22587.491289999998</v>
      </c>
    </row>
    <row r="432" spans="1:12" s="16" customFormat="1" ht="15.75" hidden="1" thickTop="1" x14ac:dyDescent="0.25">
      <c r="B432" s="16" t="str">
        <f t="shared" si="81"/>
        <v>a</v>
      </c>
      <c r="C432" s="17" t="s">
        <v>0</v>
      </c>
      <c r="D432" s="20" t="s">
        <v>6</v>
      </c>
      <c r="E432" s="21">
        <v>20758</v>
      </c>
      <c r="F432" s="21">
        <v>21317.168000000001</v>
      </c>
      <c r="G432" s="21">
        <v>20919.993630000001</v>
      </c>
    </row>
    <row r="433" spans="1:12" s="16" customFormat="1" ht="15.75" hidden="1" thickTop="1" x14ac:dyDescent="0.25">
      <c r="B433" s="16" t="str">
        <f t="shared" si="81"/>
        <v>a</v>
      </c>
      <c r="C433" s="17" t="s">
        <v>0</v>
      </c>
      <c r="D433" s="20" t="s">
        <v>9</v>
      </c>
      <c r="E433" s="21">
        <v>1303</v>
      </c>
      <c r="F433" s="21">
        <v>1311.047</v>
      </c>
      <c r="G433" s="21">
        <v>1292.0130200000001</v>
      </c>
    </row>
    <row r="434" spans="1:12" s="16" customFormat="1" ht="15.75" hidden="1" thickTop="1" x14ac:dyDescent="0.25">
      <c r="B434" s="16" t="str">
        <f t="shared" si="81"/>
        <v>a</v>
      </c>
      <c r="C434" s="17" t="s">
        <v>0</v>
      </c>
      <c r="D434" s="20" t="s">
        <v>10</v>
      </c>
      <c r="E434" s="21">
        <v>660</v>
      </c>
      <c r="F434" s="21">
        <v>379.50099999999998</v>
      </c>
      <c r="G434" s="21">
        <v>375.48464000000001</v>
      </c>
    </row>
    <row r="435" spans="1:12" s="16" customFormat="1" ht="15.75" hidden="1" thickTop="1" x14ac:dyDescent="0.25">
      <c r="B435" s="16" t="str">
        <f t="shared" si="81"/>
        <v>a</v>
      </c>
      <c r="C435" s="17" t="s">
        <v>0</v>
      </c>
      <c r="D435" s="18" t="s">
        <v>11</v>
      </c>
      <c r="E435" s="19">
        <v>30</v>
      </c>
      <c r="F435" s="19">
        <v>45.506</v>
      </c>
      <c r="G435" s="19">
        <v>32.689509999999999</v>
      </c>
    </row>
    <row r="436" spans="1:12" s="16" customFormat="1" ht="15.75" hidden="1" thickTop="1" x14ac:dyDescent="0.25">
      <c r="B436" s="16" t="str">
        <f t="shared" si="81"/>
        <v>a</v>
      </c>
      <c r="C436" s="17" t="s">
        <v>0</v>
      </c>
      <c r="D436" s="18" t="s">
        <v>12</v>
      </c>
      <c r="E436" s="19">
        <v>0</v>
      </c>
      <c r="F436" s="19">
        <v>269.81099999999998</v>
      </c>
      <c r="G436" s="19">
        <v>268.32258999999999</v>
      </c>
    </row>
    <row r="437" spans="1:12" s="16" customFormat="1" ht="15.75" hidden="1" thickTop="1" x14ac:dyDescent="0.25">
      <c r="B437" s="16" t="str">
        <f t="shared" si="81"/>
        <v>a</v>
      </c>
      <c r="C437" s="22" t="s">
        <v>0</v>
      </c>
      <c r="D437" s="23" t="s">
        <v>13</v>
      </c>
      <c r="E437" s="24">
        <v>0</v>
      </c>
      <c r="F437" s="24">
        <v>269.81099999999998</v>
      </c>
      <c r="G437" s="24">
        <v>268.32258999999999</v>
      </c>
    </row>
    <row r="438" spans="1:12" s="16" customFormat="1" ht="15.75" hidden="1" thickTop="1" x14ac:dyDescent="0.25">
      <c r="B438" s="16" t="str">
        <f t="shared" si="81"/>
        <v>a</v>
      </c>
      <c r="C438" s="22" t="s">
        <v>0</v>
      </c>
      <c r="D438" s="25" t="s">
        <v>14</v>
      </c>
      <c r="E438" s="24">
        <v>0</v>
      </c>
      <c r="F438" s="24">
        <v>269.81099999999998</v>
      </c>
      <c r="G438" s="24">
        <v>268.32258999999999</v>
      </c>
    </row>
    <row r="439" spans="1:12" ht="37.5" thickTop="1" thickBot="1" x14ac:dyDescent="0.3">
      <c r="A439" t="s">
        <v>203</v>
      </c>
      <c r="B439" t="str">
        <f t="shared" si="81"/>
        <v>a</v>
      </c>
      <c r="C439" s="5" t="s">
        <v>172</v>
      </c>
      <c r="D439" s="6" t="s">
        <v>173</v>
      </c>
      <c r="E439" s="2">
        <v>26000</v>
      </c>
      <c r="F439" s="2">
        <v>24907.8</v>
      </c>
      <c r="G439" s="2">
        <v>24885.823409999997</v>
      </c>
      <c r="H439" s="1">
        <f>F439/E439</f>
        <v>0.9579923076923077</v>
      </c>
      <c r="I439" s="1">
        <f t="shared" ref="I439" si="89">G439/F439</f>
        <v>0.99911768241273813</v>
      </c>
      <c r="J439" s="2"/>
      <c r="K439" s="2"/>
      <c r="L439" s="2">
        <f>J439+K439</f>
        <v>0</v>
      </c>
    </row>
    <row r="440" spans="1:12" ht="15.75" hidden="1" thickTop="1" x14ac:dyDescent="0.25">
      <c r="B440" t="str">
        <f t="shared" si="81"/>
        <v>a</v>
      </c>
      <c r="C440" s="7" t="s">
        <v>0</v>
      </c>
      <c r="D440" s="8" t="s">
        <v>4</v>
      </c>
      <c r="E440" s="9">
        <v>26000</v>
      </c>
      <c r="F440" s="9">
        <v>24907.8</v>
      </c>
      <c r="G440" s="9">
        <v>24885.823409999997</v>
      </c>
    </row>
    <row r="441" spans="1:12" ht="15.75" hidden="1" thickTop="1" x14ac:dyDescent="0.25">
      <c r="B441" t="str">
        <f t="shared" si="81"/>
        <v>a</v>
      </c>
      <c r="C441" s="7" t="s">
        <v>0</v>
      </c>
      <c r="D441" s="10" t="s">
        <v>6</v>
      </c>
      <c r="E441" s="11">
        <v>10</v>
      </c>
      <c r="F441" s="11">
        <v>90</v>
      </c>
      <c r="G441" s="11">
        <v>89.950190000000006</v>
      </c>
    </row>
    <row r="442" spans="1:12" ht="15.75" hidden="1" thickTop="1" x14ac:dyDescent="0.25">
      <c r="B442" t="str">
        <f t="shared" si="81"/>
        <v>a</v>
      </c>
      <c r="C442" s="7" t="s">
        <v>0</v>
      </c>
      <c r="D442" s="10" t="s">
        <v>9</v>
      </c>
      <c r="E442" s="11">
        <v>25990</v>
      </c>
      <c r="F442" s="11">
        <v>24156.799999999999</v>
      </c>
      <c r="G442" s="11">
        <v>24139.573219999998</v>
      </c>
    </row>
    <row r="443" spans="1:12" ht="15.75" hidden="1" thickTop="1" x14ac:dyDescent="0.25">
      <c r="B443" t="str">
        <f t="shared" si="81"/>
        <v>a</v>
      </c>
      <c r="C443" s="7" t="s">
        <v>0</v>
      </c>
      <c r="D443" s="10" t="s">
        <v>10</v>
      </c>
      <c r="E443" s="11">
        <v>0</v>
      </c>
      <c r="F443" s="11">
        <v>661</v>
      </c>
      <c r="G443" s="11">
        <v>656.3</v>
      </c>
    </row>
    <row r="444" spans="1:12" ht="37.5" thickTop="1" thickBot="1" x14ac:dyDescent="0.3">
      <c r="A444" t="s">
        <v>203</v>
      </c>
      <c r="B444" t="str">
        <f t="shared" si="81"/>
        <v>a</v>
      </c>
      <c r="C444" s="5" t="s">
        <v>174</v>
      </c>
      <c r="D444" s="6" t="s">
        <v>175</v>
      </c>
      <c r="E444" s="2">
        <v>20000</v>
      </c>
      <c r="F444" s="2">
        <v>27134</v>
      </c>
      <c r="G444" s="2">
        <v>27110.72581</v>
      </c>
      <c r="H444" s="1">
        <f>F444/E444</f>
        <v>1.3567</v>
      </c>
      <c r="I444" s="1">
        <f t="shared" ref="I444" si="90">G444/F444</f>
        <v>0.99914224994471879</v>
      </c>
      <c r="J444" s="14"/>
      <c r="K444" s="2"/>
      <c r="L444" s="2">
        <f>J444+K444</f>
        <v>0</v>
      </c>
    </row>
    <row r="445" spans="1:12" ht="15.75" hidden="1" thickTop="1" x14ac:dyDescent="0.25">
      <c r="B445" t="str">
        <f t="shared" si="81"/>
        <v>a</v>
      </c>
      <c r="C445" s="7" t="s">
        <v>0</v>
      </c>
      <c r="D445" s="8" t="s">
        <v>4</v>
      </c>
      <c r="E445" s="9">
        <v>20000</v>
      </c>
      <c r="F445" s="9">
        <v>27134</v>
      </c>
      <c r="G445" s="9">
        <v>27110.72581</v>
      </c>
    </row>
    <row r="446" spans="1:12" ht="15.75" hidden="1" thickTop="1" x14ac:dyDescent="0.25">
      <c r="B446" t="str">
        <f t="shared" si="81"/>
        <v>a</v>
      </c>
      <c r="C446" s="7" t="s">
        <v>0</v>
      </c>
      <c r="D446" s="10" t="s">
        <v>6</v>
      </c>
      <c r="E446" s="11">
        <v>20</v>
      </c>
      <c r="F446" s="11">
        <v>20</v>
      </c>
      <c r="G446" s="11">
        <v>1.62</v>
      </c>
    </row>
    <row r="447" spans="1:12" ht="15.75" hidden="1" thickTop="1" x14ac:dyDescent="0.25">
      <c r="B447" t="str">
        <f t="shared" si="81"/>
        <v>a</v>
      </c>
      <c r="C447" s="7" t="s">
        <v>0</v>
      </c>
      <c r="D447" s="10" t="s">
        <v>9</v>
      </c>
      <c r="E447" s="11">
        <v>19980</v>
      </c>
      <c r="F447" s="11">
        <v>27114</v>
      </c>
      <c r="G447" s="11">
        <v>27109.105810000001</v>
      </c>
    </row>
    <row r="448" spans="1:12" ht="46.5" thickTop="1" thickBot="1" x14ac:dyDescent="0.3">
      <c r="A448" t="s">
        <v>203</v>
      </c>
      <c r="B448" t="str">
        <f t="shared" si="81"/>
        <v>a</v>
      </c>
      <c r="C448" s="5" t="s">
        <v>176</v>
      </c>
      <c r="D448" s="6" t="s">
        <v>177</v>
      </c>
      <c r="E448" s="2">
        <v>1000</v>
      </c>
      <c r="F448" s="2">
        <v>782</v>
      </c>
      <c r="G448" s="2">
        <v>774.79441999999995</v>
      </c>
      <c r="H448" s="1">
        <f>F448/E448</f>
        <v>0.78200000000000003</v>
      </c>
      <c r="I448" s="1">
        <f t="shared" ref="I448" si="91">G448/F448</f>
        <v>0.99078570332480809</v>
      </c>
      <c r="J448" s="2"/>
      <c r="K448" s="2"/>
      <c r="L448" s="2">
        <f>J448+K448</f>
        <v>0</v>
      </c>
    </row>
    <row r="449" spans="1:12" ht="15.75" hidden="1" thickTop="1" x14ac:dyDescent="0.25">
      <c r="B449" t="str">
        <f t="shared" si="81"/>
        <v>a</v>
      </c>
      <c r="C449" s="7" t="s">
        <v>0</v>
      </c>
      <c r="D449" s="8" t="s">
        <v>4</v>
      </c>
      <c r="E449" s="9">
        <v>1000</v>
      </c>
      <c r="F449" s="9">
        <v>782</v>
      </c>
      <c r="G449" s="9">
        <v>774.79441999999995</v>
      </c>
    </row>
    <row r="450" spans="1:12" ht="15.75" hidden="1" thickTop="1" x14ac:dyDescent="0.25">
      <c r="B450" t="str">
        <f t="shared" si="81"/>
        <v>a</v>
      </c>
      <c r="C450" s="7" t="s">
        <v>0</v>
      </c>
      <c r="D450" s="10" t="s">
        <v>6</v>
      </c>
      <c r="E450" s="11">
        <v>1000</v>
      </c>
      <c r="F450" s="11">
        <v>782</v>
      </c>
      <c r="G450" s="11">
        <v>774.79441999999995</v>
      </c>
    </row>
    <row r="451" spans="1:12" ht="31.5" thickTop="1" thickBot="1" x14ac:dyDescent="0.3">
      <c r="A451" t="s">
        <v>203</v>
      </c>
      <c r="B451" t="str">
        <f t="shared" si="81"/>
        <v>a</v>
      </c>
      <c r="C451" s="5" t="s">
        <v>178</v>
      </c>
      <c r="D451" s="6" t="s">
        <v>179</v>
      </c>
      <c r="E451" s="2">
        <v>1000</v>
      </c>
      <c r="F451" s="2">
        <v>590.20000000000005</v>
      </c>
      <c r="G451" s="2">
        <v>582.38919999999996</v>
      </c>
      <c r="H451" s="1">
        <f>F451/E451</f>
        <v>0.59020000000000006</v>
      </c>
      <c r="I451" s="1">
        <f t="shared" ref="I451" si="92">G451/F451</f>
        <v>0.98676584208742779</v>
      </c>
      <c r="J451" s="14"/>
      <c r="K451" s="2"/>
      <c r="L451" s="2">
        <f>J451+K451</f>
        <v>0</v>
      </c>
    </row>
    <row r="452" spans="1:12" ht="15.75" hidden="1" thickTop="1" x14ac:dyDescent="0.25">
      <c r="B452" t="str">
        <f t="shared" si="81"/>
        <v>a</v>
      </c>
      <c r="C452" s="7" t="s">
        <v>0</v>
      </c>
      <c r="D452" s="8" t="s">
        <v>4</v>
      </c>
      <c r="E452" s="9">
        <v>1000</v>
      </c>
      <c r="F452" s="9">
        <v>590.20000000000005</v>
      </c>
      <c r="G452" s="9">
        <v>582.38919999999996</v>
      </c>
    </row>
    <row r="453" spans="1:12" ht="15.75" hidden="1" thickTop="1" x14ac:dyDescent="0.25">
      <c r="B453" t="str">
        <f t="shared" si="81"/>
        <v>a</v>
      </c>
      <c r="C453" s="7" t="s">
        <v>0</v>
      </c>
      <c r="D453" s="10" t="s">
        <v>6</v>
      </c>
      <c r="E453" s="11">
        <v>1000</v>
      </c>
      <c r="F453" s="11">
        <v>545.20000000000005</v>
      </c>
      <c r="G453" s="11">
        <v>545.08920000000001</v>
      </c>
    </row>
    <row r="454" spans="1:12" ht="15.75" hidden="1" thickTop="1" x14ac:dyDescent="0.25">
      <c r="B454" t="str">
        <f t="shared" si="81"/>
        <v>a</v>
      </c>
      <c r="C454" s="7" t="s">
        <v>0</v>
      </c>
      <c r="D454" s="10" t="s">
        <v>10</v>
      </c>
      <c r="E454" s="11">
        <v>0</v>
      </c>
      <c r="F454" s="11">
        <v>45</v>
      </c>
      <c r="G454" s="11">
        <v>37.299999999999997</v>
      </c>
    </row>
    <row r="455" spans="1:12" s="16" customFormat="1" ht="46.5" hidden="1" thickTop="1" thickBot="1" x14ac:dyDescent="0.3">
      <c r="B455" s="16" t="str">
        <f t="shared" si="81"/>
        <v>a</v>
      </c>
      <c r="C455" s="12" t="s">
        <v>180</v>
      </c>
      <c r="D455" s="13" t="s">
        <v>181</v>
      </c>
      <c r="E455" s="14">
        <v>1000</v>
      </c>
      <c r="F455" s="14">
        <v>590.20000000000005</v>
      </c>
      <c r="G455" s="14">
        <v>582.38919999999996</v>
      </c>
      <c r="H455" s="15">
        <f>F455/E455</f>
        <v>0.59020000000000006</v>
      </c>
      <c r="I455" s="15">
        <f t="shared" ref="I455" si="93">G455/F455</f>
        <v>0.98676584208742779</v>
      </c>
      <c r="J455" s="14" t="str">
        <f>IF(OR(H455-100%&gt;=30%,100%-H455&gt;=30%),"1","0")</f>
        <v>1</v>
      </c>
      <c r="K455" s="14" t="str">
        <f>IF(OR(I455-100%&gt;=15%,100%-I455&gt;=15%),"1","0")</f>
        <v>0</v>
      </c>
      <c r="L455" s="14">
        <f>J455+K455</f>
        <v>1</v>
      </c>
    </row>
    <row r="456" spans="1:12" s="16" customFormat="1" ht="15.75" hidden="1" thickTop="1" x14ac:dyDescent="0.25">
      <c r="B456" s="16" t="str">
        <f t="shared" si="81"/>
        <v>a</v>
      </c>
      <c r="C456" s="17" t="s">
        <v>0</v>
      </c>
      <c r="D456" s="18" t="s">
        <v>4</v>
      </c>
      <c r="E456" s="19">
        <v>1000</v>
      </c>
      <c r="F456" s="19">
        <v>590.20000000000005</v>
      </c>
      <c r="G456" s="19">
        <v>582.38919999999996</v>
      </c>
    </row>
    <row r="457" spans="1:12" s="16" customFormat="1" ht="15.75" hidden="1" thickTop="1" x14ac:dyDescent="0.25">
      <c r="B457" s="16" t="str">
        <f t="shared" si="81"/>
        <v>a</v>
      </c>
      <c r="C457" s="17" t="s">
        <v>0</v>
      </c>
      <c r="D457" s="20" t="s">
        <v>6</v>
      </c>
      <c r="E457" s="21">
        <v>1000</v>
      </c>
      <c r="F457" s="21">
        <v>545.20000000000005</v>
      </c>
      <c r="G457" s="21">
        <v>545.08920000000001</v>
      </c>
    </row>
    <row r="458" spans="1:12" s="16" customFormat="1" ht="15.75" hidden="1" thickTop="1" x14ac:dyDescent="0.25">
      <c r="B458" s="16" t="str">
        <f t="shared" si="81"/>
        <v>a</v>
      </c>
      <c r="C458" s="17" t="s">
        <v>0</v>
      </c>
      <c r="D458" s="20" t="s">
        <v>10</v>
      </c>
      <c r="E458" s="21">
        <v>0</v>
      </c>
      <c r="F458" s="21">
        <v>45</v>
      </c>
      <c r="G458" s="21">
        <v>37.299999999999997</v>
      </c>
    </row>
    <row r="459" spans="1:12" ht="46.5" thickTop="1" thickBot="1" x14ac:dyDescent="0.3">
      <c r="A459" t="s">
        <v>203</v>
      </c>
      <c r="B459" t="str">
        <f t="shared" si="81"/>
        <v>a</v>
      </c>
      <c r="C459" s="5" t="s">
        <v>182</v>
      </c>
      <c r="D459" s="6" t="s">
        <v>183</v>
      </c>
      <c r="E459" s="2">
        <v>0</v>
      </c>
      <c r="F459" s="2">
        <v>66.5</v>
      </c>
      <c r="G459" s="2">
        <v>406.88443000000001</v>
      </c>
      <c r="H459" s="1" t="e">
        <f>F459/E459</f>
        <v>#DIV/0!</v>
      </c>
      <c r="I459" s="1">
        <f t="shared" ref="I459" si="94">G459/F459</f>
        <v>6.118562857142857</v>
      </c>
      <c r="J459" s="2"/>
      <c r="K459" s="2"/>
      <c r="L459" s="2">
        <f>J459+K459</f>
        <v>0</v>
      </c>
    </row>
    <row r="460" spans="1:12" ht="15.75" hidden="1" thickTop="1" x14ac:dyDescent="0.25">
      <c r="B460" t="str">
        <f t="shared" si="81"/>
        <v>a</v>
      </c>
      <c r="C460" s="7" t="s">
        <v>0</v>
      </c>
      <c r="D460" s="8" t="s">
        <v>4</v>
      </c>
      <c r="E460" s="9">
        <v>0</v>
      </c>
      <c r="F460" s="9">
        <v>0</v>
      </c>
      <c r="G460" s="9">
        <v>88.906949999999995</v>
      </c>
    </row>
    <row r="461" spans="1:12" ht="15.75" hidden="1" thickTop="1" x14ac:dyDescent="0.25">
      <c r="B461" t="str">
        <f t="shared" si="81"/>
        <v>a</v>
      </c>
      <c r="C461" s="7" t="s">
        <v>0</v>
      </c>
      <c r="D461" s="10" t="s">
        <v>7</v>
      </c>
      <c r="E461" s="11">
        <v>0</v>
      </c>
      <c r="F461" s="11">
        <v>0</v>
      </c>
      <c r="G461" s="11">
        <v>88.906949999999995</v>
      </c>
    </row>
    <row r="462" spans="1:12" ht="15.75" hidden="1" thickTop="1" x14ac:dyDescent="0.25">
      <c r="B462" t="str">
        <f t="shared" ref="B462:B496" si="95">IF(OR(E462&lt;&gt;0,F462&lt;&gt;0,G462&lt;&gt;0),"a","b")</f>
        <v>a</v>
      </c>
      <c r="C462" s="7" t="s">
        <v>0</v>
      </c>
      <c r="D462" s="8" t="s">
        <v>11</v>
      </c>
      <c r="E462" s="9">
        <v>0</v>
      </c>
      <c r="F462" s="9">
        <v>66.5</v>
      </c>
      <c r="G462" s="9">
        <v>317.97748000000001</v>
      </c>
    </row>
    <row r="463" spans="1:12" ht="31.5" thickTop="1" thickBot="1" x14ac:dyDescent="0.3">
      <c r="A463" t="s">
        <v>203</v>
      </c>
      <c r="B463" t="str">
        <f t="shared" si="95"/>
        <v>a</v>
      </c>
      <c r="C463" s="5" t="s">
        <v>184</v>
      </c>
      <c r="D463" s="6" t="s">
        <v>185</v>
      </c>
      <c r="E463" s="2">
        <v>32000</v>
      </c>
      <c r="F463" s="2">
        <v>26709.934999999998</v>
      </c>
      <c r="G463" s="2">
        <v>27654.269950000002</v>
      </c>
      <c r="H463" s="1">
        <f>F463/E463</f>
        <v>0.83468546874999994</v>
      </c>
      <c r="I463" s="1">
        <f t="shared" ref="I463" si="96">G463/F463</f>
        <v>1.0353551946120425</v>
      </c>
      <c r="J463" s="2"/>
      <c r="K463" s="2"/>
      <c r="L463" s="2">
        <f>J463+K463</f>
        <v>0</v>
      </c>
    </row>
    <row r="464" spans="1:12" ht="15.75" hidden="1" thickTop="1" x14ac:dyDescent="0.25">
      <c r="B464" t="str">
        <f t="shared" si="95"/>
        <v>a</v>
      </c>
      <c r="C464" s="7" t="s">
        <v>0</v>
      </c>
      <c r="D464" s="8" t="s">
        <v>4</v>
      </c>
      <c r="E464" s="9">
        <v>4979</v>
      </c>
      <c r="F464" s="9">
        <v>12855.955</v>
      </c>
      <c r="G464" s="9">
        <v>12871.590839999999</v>
      </c>
    </row>
    <row r="465" spans="1:12" ht="15.75" hidden="1" thickTop="1" x14ac:dyDescent="0.25">
      <c r="B465" t="str">
        <f t="shared" si="95"/>
        <v>a</v>
      </c>
      <c r="C465" s="7" t="s">
        <v>0</v>
      </c>
      <c r="D465" s="10" t="s">
        <v>6</v>
      </c>
      <c r="E465" s="11">
        <v>45</v>
      </c>
      <c r="F465" s="11">
        <v>411.15499999999997</v>
      </c>
      <c r="G465" s="11">
        <v>426.79084</v>
      </c>
    </row>
    <row r="466" spans="1:12" ht="15.75" hidden="1" thickTop="1" x14ac:dyDescent="0.25">
      <c r="B466" t="str">
        <f t="shared" si="95"/>
        <v>a</v>
      </c>
      <c r="C466" s="7" t="s">
        <v>0</v>
      </c>
      <c r="D466" s="10" t="s">
        <v>10</v>
      </c>
      <c r="E466" s="11">
        <v>4934</v>
      </c>
      <c r="F466" s="11">
        <v>12444.8</v>
      </c>
      <c r="G466" s="11">
        <v>12444.8</v>
      </c>
    </row>
    <row r="467" spans="1:12" ht="15.75" hidden="1" thickTop="1" x14ac:dyDescent="0.25">
      <c r="B467" t="str">
        <f t="shared" si="95"/>
        <v>a</v>
      </c>
      <c r="C467" s="7" t="s">
        <v>0</v>
      </c>
      <c r="D467" s="8" t="s">
        <v>11</v>
      </c>
      <c r="E467" s="9">
        <v>27021</v>
      </c>
      <c r="F467" s="9">
        <v>13853.98</v>
      </c>
      <c r="G467" s="9">
        <v>14782.679110000001</v>
      </c>
    </row>
    <row r="468" spans="1:12" ht="46.5" thickTop="1" thickBot="1" x14ac:dyDescent="0.3">
      <c r="A468" t="s">
        <v>203</v>
      </c>
      <c r="B468" t="str">
        <f t="shared" si="95"/>
        <v>a</v>
      </c>
      <c r="C468" s="5" t="s">
        <v>186</v>
      </c>
      <c r="D468" s="6" t="s">
        <v>187</v>
      </c>
      <c r="E468" s="2">
        <v>4025</v>
      </c>
      <c r="F468" s="2">
        <v>2206.5219999999999</v>
      </c>
      <c r="G468" s="2">
        <v>2190.8850400000001</v>
      </c>
      <c r="H468" s="1">
        <f>F468/E468</f>
        <v>0.54820422360248444</v>
      </c>
      <c r="I468" s="1">
        <f t="shared" ref="I468" si="97">G468/F468</f>
        <v>0.9929132997540927</v>
      </c>
      <c r="J468" s="14"/>
      <c r="K468" s="2"/>
      <c r="L468" s="2">
        <f>J468+K468</f>
        <v>0</v>
      </c>
    </row>
    <row r="469" spans="1:12" ht="15.75" thickTop="1" x14ac:dyDescent="0.25">
      <c r="B469" t="str">
        <f t="shared" si="95"/>
        <v>a</v>
      </c>
      <c r="C469" s="7" t="s">
        <v>0</v>
      </c>
      <c r="D469" s="8" t="s">
        <v>4</v>
      </c>
      <c r="E469" s="9">
        <v>4025</v>
      </c>
      <c r="F469" s="9">
        <v>1890.5219999999999</v>
      </c>
      <c r="G469" s="9">
        <v>1874.8850400000001</v>
      </c>
    </row>
    <row r="470" spans="1:12" x14ac:dyDescent="0.25">
      <c r="B470" t="str">
        <f t="shared" si="95"/>
        <v>a</v>
      </c>
      <c r="C470" s="7" t="s">
        <v>0</v>
      </c>
      <c r="D470" s="10" t="s">
        <v>6</v>
      </c>
      <c r="E470" s="11">
        <v>4025</v>
      </c>
      <c r="F470" s="11">
        <v>565.62200000000007</v>
      </c>
      <c r="G470" s="11">
        <v>555.97260000000006</v>
      </c>
    </row>
    <row r="471" spans="1:12" x14ac:dyDescent="0.25">
      <c r="B471" t="str">
        <f t="shared" si="95"/>
        <v>a</v>
      </c>
      <c r="C471" s="7" t="s">
        <v>0</v>
      </c>
      <c r="D471" s="10" t="s">
        <v>10</v>
      </c>
      <c r="E471" s="11">
        <v>0</v>
      </c>
      <c r="F471" s="11">
        <v>1324.9</v>
      </c>
      <c r="G471" s="11">
        <v>1318.9124400000001</v>
      </c>
    </row>
    <row r="472" spans="1:12" x14ac:dyDescent="0.25">
      <c r="B472" t="str">
        <f t="shared" si="95"/>
        <v>a</v>
      </c>
      <c r="C472" s="7" t="s">
        <v>0</v>
      </c>
      <c r="D472" s="8" t="s">
        <v>11</v>
      </c>
      <c r="E472" s="9">
        <v>0</v>
      </c>
      <c r="F472" s="9">
        <v>316</v>
      </c>
      <c r="G472" s="9">
        <v>316</v>
      </c>
    </row>
    <row r="473" spans="1:12" s="16" customFormat="1" ht="45.75" thickBot="1" x14ac:dyDescent="0.3">
      <c r="B473" s="16" t="str">
        <f t="shared" si="95"/>
        <v>a</v>
      </c>
      <c r="C473" s="5" t="s">
        <v>188</v>
      </c>
      <c r="D473" s="6" t="s">
        <v>189</v>
      </c>
      <c r="E473" s="2">
        <v>785</v>
      </c>
      <c r="F473" s="2">
        <v>402.29899999999998</v>
      </c>
      <c r="G473" s="2">
        <v>402.21393</v>
      </c>
      <c r="H473" s="32">
        <f>F473/E473</f>
        <v>0.51248280254777068</v>
      </c>
      <c r="I473" s="1">
        <f t="shared" ref="I473" si="98">G473/F473</f>
        <v>0.99978854036425646</v>
      </c>
      <c r="J473" s="31"/>
      <c r="K473" s="2"/>
      <c r="L473" s="14">
        <f>J473+K473</f>
        <v>0</v>
      </c>
    </row>
    <row r="474" spans="1:12" s="16" customFormat="1" ht="15.75" thickTop="1" x14ac:dyDescent="0.25">
      <c r="B474" s="16" t="str">
        <f t="shared" si="95"/>
        <v>a</v>
      </c>
      <c r="C474" s="7" t="s">
        <v>0</v>
      </c>
      <c r="D474" s="8" t="s">
        <v>4</v>
      </c>
      <c r="E474" s="9">
        <v>785</v>
      </c>
      <c r="F474" s="9">
        <v>105.29900000000001</v>
      </c>
      <c r="G474" s="9">
        <v>105.21393</v>
      </c>
      <c r="H474"/>
      <c r="I474"/>
      <c r="J474"/>
      <c r="K474"/>
    </row>
    <row r="475" spans="1:12" s="16" customFormat="1" x14ac:dyDescent="0.25">
      <c r="B475" s="16" t="str">
        <f t="shared" si="95"/>
        <v>a</v>
      </c>
      <c r="C475" s="7" t="s">
        <v>0</v>
      </c>
      <c r="D475" s="10" t="s">
        <v>6</v>
      </c>
      <c r="E475" s="11">
        <v>785</v>
      </c>
      <c r="F475" s="11">
        <v>105.29900000000001</v>
      </c>
      <c r="G475" s="11">
        <v>105.21393</v>
      </c>
      <c r="H475"/>
      <c r="I475"/>
      <c r="J475"/>
      <c r="K475"/>
    </row>
    <row r="476" spans="1:12" s="16" customFormat="1" x14ac:dyDescent="0.25">
      <c r="B476" s="16" t="str">
        <f t="shared" si="95"/>
        <v>a</v>
      </c>
      <c r="C476" s="7" t="s">
        <v>0</v>
      </c>
      <c r="D476" s="8" t="s">
        <v>11</v>
      </c>
      <c r="E476" s="9">
        <v>0</v>
      </c>
      <c r="F476" s="9">
        <v>297</v>
      </c>
      <c r="G476" s="9">
        <v>297</v>
      </c>
      <c r="H476"/>
      <c r="I476"/>
      <c r="J476"/>
      <c r="K476"/>
    </row>
    <row r="477" spans="1:12" s="16" customFormat="1" ht="30.75" thickBot="1" x14ac:dyDescent="0.3">
      <c r="B477" s="16" t="str">
        <f t="shared" si="95"/>
        <v>a</v>
      </c>
      <c r="C477" s="5" t="s">
        <v>190</v>
      </c>
      <c r="D477" s="6" t="s">
        <v>191</v>
      </c>
      <c r="E477" s="2">
        <v>676</v>
      </c>
      <c r="F477" s="2">
        <v>217.22300000000001</v>
      </c>
      <c r="G477" s="2">
        <v>210.96316000000002</v>
      </c>
      <c r="H477" s="32">
        <f>F477/E477</f>
        <v>0.32133579881656804</v>
      </c>
      <c r="I477" s="1">
        <f t="shared" ref="I477" si="99">G477/F477</f>
        <v>0.97118242543377087</v>
      </c>
      <c r="J477" s="31"/>
      <c r="K477" s="2"/>
      <c r="L477" s="14">
        <f>J477+K477</f>
        <v>0</v>
      </c>
    </row>
    <row r="478" spans="1:12" s="16" customFormat="1" ht="15.75" thickTop="1" x14ac:dyDescent="0.25">
      <c r="B478" s="16" t="str">
        <f t="shared" si="95"/>
        <v>a</v>
      </c>
      <c r="C478" s="7" t="s">
        <v>0</v>
      </c>
      <c r="D478" s="8" t="s">
        <v>4</v>
      </c>
      <c r="E478" s="9">
        <v>676</v>
      </c>
      <c r="F478" s="9">
        <v>217.22300000000001</v>
      </c>
      <c r="G478" s="9">
        <v>210.96316000000002</v>
      </c>
      <c r="H478"/>
      <c r="I478"/>
      <c r="J478"/>
      <c r="K478"/>
    </row>
    <row r="479" spans="1:12" s="16" customFormat="1" x14ac:dyDescent="0.25">
      <c r="B479" s="16" t="str">
        <f t="shared" si="95"/>
        <v>a</v>
      </c>
      <c r="C479" s="7" t="s">
        <v>0</v>
      </c>
      <c r="D479" s="10" t="s">
        <v>6</v>
      </c>
      <c r="E479" s="11">
        <v>676</v>
      </c>
      <c r="F479" s="11">
        <v>211.32300000000001</v>
      </c>
      <c r="G479" s="11">
        <v>205.30116000000001</v>
      </c>
      <c r="H479"/>
      <c r="I479"/>
      <c r="J479"/>
      <c r="K479"/>
    </row>
    <row r="480" spans="1:12" s="16" customFormat="1" x14ac:dyDescent="0.25">
      <c r="B480" s="16" t="str">
        <f t="shared" si="95"/>
        <v>a</v>
      </c>
      <c r="C480" s="7" t="s">
        <v>0</v>
      </c>
      <c r="D480" s="10" t="s">
        <v>10</v>
      </c>
      <c r="E480" s="11">
        <v>0</v>
      </c>
      <c r="F480" s="11">
        <v>5.9</v>
      </c>
      <c r="G480" s="11">
        <v>5.6619999999999999</v>
      </c>
      <c r="H480"/>
      <c r="I480"/>
      <c r="J480"/>
      <c r="K480"/>
    </row>
    <row r="481" spans="2:12" s="16" customFormat="1" ht="30.75" thickBot="1" x14ac:dyDescent="0.3">
      <c r="B481" s="16" t="str">
        <f t="shared" si="95"/>
        <v>a</v>
      </c>
      <c r="C481" s="5" t="s">
        <v>192</v>
      </c>
      <c r="D481" s="6" t="s">
        <v>193</v>
      </c>
      <c r="E481" s="2">
        <v>550</v>
      </c>
      <c r="F481" s="2">
        <v>268</v>
      </c>
      <c r="G481" s="2">
        <v>264.45751000000001</v>
      </c>
      <c r="H481" s="32">
        <f>F481/E481</f>
        <v>0.48727272727272725</v>
      </c>
      <c r="I481" s="1">
        <f t="shared" ref="I481" si="100">G481/F481</f>
        <v>0.98678175373134336</v>
      </c>
      <c r="J481" s="31"/>
      <c r="K481" s="2"/>
      <c r="L481" s="14">
        <f>J481+K481</f>
        <v>0</v>
      </c>
    </row>
    <row r="482" spans="2:12" s="16" customFormat="1" ht="15.75" thickTop="1" x14ac:dyDescent="0.25">
      <c r="B482" s="16" t="str">
        <f t="shared" si="95"/>
        <v>a</v>
      </c>
      <c r="C482" s="7" t="s">
        <v>0</v>
      </c>
      <c r="D482" s="8" t="s">
        <v>4</v>
      </c>
      <c r="E482" s="9">
        <v>550</v>
      </c>
      <c r="F482" s="9">
        <v>249</v>
      </c>
      <c r="G482" s="9">
        <v>245.45751000000001</v>
      </c>
      <c r="H482"/>
      <c r="I482"/>
      <c r="J482"/>
      <c r="K482"/>
    </row>
    <row r="483" spans="2:12" s="16" customFormat="1" x14ac:dyDescent="0.25">
      <c r="B483" s="16" t="str">
        <f t="shared" si="95"/>
        <v>a</v>
      </c>
      <c r="C483" s="7" t="s">
        <v>0</v>
      </c>
      <c r="D483" s="10" t="s">
        <v>6</v>
      </c>
      <c r="E483" s="11">
        <v>550</v>
      </c>
      <c r="F483" s="11">
        <v>249</v>
      </c>
      <c r="G483" s="11">
        <v>245.45751000000001</v>
      </c>
      <c r="H483"/>
      <c r="I483"/>
      <c r="J483"/>
      <c r="K483"/>
    </row>
    <row r="484" spans="2:12" s="16" customFormat="1" x14ac:dyDescent="0.25">
      <c r="B484" s="16" t="str">
        <f t="shared" si="95"/>
        <v>a</v>
      </c>
      <c r="C484" s="7" t="s">
        <v>0</v>
      </c>
      <c r="D484" s="8" t="s">
        <v>11</v>
      </c>
      <c r="E484" s="9">
        <v>0</v>
      </c>
      <c r="F484" s="9">
        <v>19</v>
      </c>
      <c r="G484" s="9">
        <v>19</v>
      </c>
      <c r="H484"/>
      <c r="I484"/>
      <c r="J484"/>
      <c r="K484"/>
    </row>
    <row r="485" spans="2:12" s="16" customFormat="1" ht="60.75" thickBot="1" x14ac:dyDescent="0.3">
      <c r="B485" s="16" t="str">
        <f t="shared" si="95"/>
        <v>a</v>
      </c>
      <c r="C485" s="5" t="s">
        <v>194</v>
      </c>
      <c r="D485" s="6" t="s">
        <v>195</v>
      </c>
      <c r="E485" s="2">
        <v>2014</v>
      </c>
      <c r="F485" s="2">
        <v>1319</v>
      </c>
      <c r="G485" s="2">
        <v>1313.25044</v>
      </c>
      <c r="H485" s="32">
        <f>F485/E485</f>
        <v>0.65491559086395235</v>
      </c>
      <c r="I485" s="1">
        <f t="shared" ref="I485" si="101">G485/F485</f>
        <v>0.99564097043214561</v>
      </c>
      <c r="J485" s="31"/>
      <c r="K485" s="2"/>
      <c r="L485" s="14">
        <f>J485+K485</f>
        <v>0</v>
      </c>
    </row>
    <row r="486" spans="2:12" s="16" customFormat="1" ht="15.75" thickTop="1" x14ac:dyDescent="0.25">
      <c r="B486" s="16" t="str">
        <f t="shared" si="95"/>
        <v>a</v>
      </c>
      <c r="C486" s="7" t="s">
        <v>0</v>
      </c>
      <c r="D486" s="8" t="s">
        <v>4</v>
      </c>
      <c r="E486" s="9">
        <v>2014</v>
      </c>
      <c r="F486" s="9">
        <v>1319</v>
      </c>
      <c r="G486" s="9">
        <v>1313.25044</v>
      </c>
      <c r="H486"/>
      <c r="I486"/>
      <c r="J486"/>
      <c r="K486"/>
    </row>
    <row r="487" spans="2:12" s="16" customFormat="1" x14ac:dyDescent="0.25">
      <c r="B487" s="16" t="str">
        <f t="shared" si="95"/>
        <v>a</v>
      </c>
      <c r="C487" s="7" t="s">
        <v>0</v>
      </c>
      <c r="D487" s="10" t="s">
        <v>6</v>
      </c>
      <c r="E487" s="11">
        <v>2014</v>
      </c>
      <c r="F487" s="11">
        <v>0</v>
      </c>
      <c r="G487" s="11">
        <v>0</v>
      </c>
      <c r="H487"/>
      <c r="I487"/>
      <c r="J487"/>
      <c r="K487"/>
    </row>
    <row r="488" spans="2:12" s="16" customFormat="1" x14ac:dyDescent="0.25">
      <c r="B488" s="16" t="str">
        <f t="shared" si="95"/>
        <v>a</v>
      </c>
      <c r="C488" s="7" t="s">
        <v>0</v>
      </c>
      <c r="D488" s="10" t="s">
        <v>10</v>
      </c>
      <c r="E488" s="11">
        <v>0</v>
      </c>
      <c r="F488" s="11">
        <v>1319</v>
      </c>
      <c r="G488" s="11">
        <v>1313.25044</v>
      </c>
      <c r="H488"/>
      <c r="I488"/>
      <c r="J488"/>
      <c r="K488"/>
    </row>
    <row r="489" spans="2:12" s="16" customFormat="1" x14ac:dyDescent="0.25">
      <c r="B489" s="16" t="str">
        <f t="shared" si="95"/>
        <v>b</v>
      </c>
      <c r="C489" s="7" t="s">
        <v>0</v>
      </c>
      <c r="D489" s="8" t="s">
        <v>12</v>
      </c>
      <c r="E489" s="9">
        <v>0</v>
      </c>
      <c r="F489" s="9">
        <v>0</v>
      </c>
      <c r="G489" s="9">
        <v>0</v>
      </c>
      <c r="H489"/>
      <c r="I489"/>
      <c r="J489"/>
      <c r="K489"/>
    </row>
    <row r="490" spans="2:12" s="16" customFormat="1" x14ac:dyDescent="0.25">
      <c r="B490" s="16" t="str">
        <f t="shared" si="95"/>
        <v>b</v>
      </c>
      <c r="C490" s="27" t="s">
        <v>0</v>
      </c>
      <c r="D490" s="28" t="s">
        <v>13</v>
      </c>
      <c r="E490" s="29">
        <v>0</v>
      </c>
      <c r="F490" s="29">
        <v>0</v>
      </c>
      <c r="G490" s="29">
        <v>0</v>
      </c>
      <c r="H490"/>
      <c r="I490"/>
      <c r="J490"/>
      <c r="K490"/>
    </row>
    <row r="491" spans="2:12" s="16" customFormat="1" x14ac:dyDescent="0.25">
      <c r="B491" s="16" t="str">
        <f t="shared" si="95"/>
        <v>b</v>
      </c>
      <c r="C491" s="27" t="s">
        <v>0</v>
      </c>
      <c r="D491" s="30" t="s">
        <v>14</v>
      </c>
      <c r="E491" s="29">
        <v>0</v>
      </c>
      <c r="F491" s="29">
        <v>0</v>
      </c>
      <c r="G491" s="29">
        <v>0</v>
      </c>
      <c r="H491"/>
      <c r="I491"/>
      <c r="J491"/>
      <c r="K491"/>
    </row>
    <row r="492" spans="2:12" s="16" customFormat="1" x14ac:dyDescent="0.25">
      <c r="B492" s="16" t="str">
        <f t="shared" si="95"/>
        <v>b</v>
      </c>
      <c r="C492" s="7" t="s">
        <v>0</v>
      </c>
      <c r="D492" s="8" t="s">
        <v>12</v>
      </c>
      <c r="E492" s="9">
        <v>0</v>
      </c>
      <c r="F492" s="9">
        <v>0</v>
      </c>
      <c r="G492" s="9">
        <v>0</v>
      </c>
      <c r="H492"/>
      <c r="I492"/>
      <c r="J492"/>
      <c r="K492"/>
    </row>
    <row r="493" spans="2:12" s="16" customFormat="1" x14ac:dyDescent="0.25">
      <c r="B493" s="16" t="str">
        <f t="shared" si="95"/>
        <v>b</v>
      </c>
      <c r="C493" s="27" t="s">
        <v>0</v>
      </c>
      <c r="D493" s="28" t="s">
        <v>13</v>
      </c>
      <c r="E493" s="29">
        <v>0</v>
      </c>
      <c r="F493" s="29">
        <v>0</v>
      </c>
      <c r="G493" s="29">
        <v>0</v>
      </c>
      <c r="H493"/>
      <c r="I493"/>
      <c r="J493"/>
      <c r="K493"/>
    </row>
    <row r="494" spans="2:12" s="16" customFormat="1" x14ac:dyDescent="0.25">
      <c r="B494" s="16" t="str">
        <f t="shared" si="95"/>
        <v>b</v>
      </c>
      <c r="C494" s="27" t="s">
        <v>0</v>
      </c>
      <c r="D494" s="30" t="s">
        <v>14</v>
      </c>
      <c r="E494" s="29">
        <v>0</v>
      </c>
      <c r="F494" s="29">
        <v>0</v>
      </c>
      <c r="G494" s="29">
        <v>0</v>
      </c>
      <c r="H494"/>
      <c r="I494"/>
      <c r="J494"/>
      <c r="K494"/>
    </row>
    <row r="495" spans="2:12" s="16" customFormat="1" x14ac:dyDescent="0.25">
      <c r="B495" s="16" t="str">
        <f t="shared" si="95"/>
        <v>b</v>
      </c>
      <c r="C495" s="7" t="s">
        <v>0</v>
      </c>
      <c r="D495" s="8" t="s">
        <v>12</v>
      </c>
      <c r="E495" s="9">
        <v>0</v>
      </c>
      <c r="F495" s="9">
        <v>0</v>
      </c>
      <c r="G495" s="9">
        <v>0</v>
      </c>
      <c r="H495"/>
      <c r="I495"/>
      <c r="J495"/>
      <c r="K495"/>
    </row>
    <row r="496" spans="2:12" s="16" customFormat="1" x14ac:dyDescent="0.25">
      <c r="B496" s="16" t="str">
        <f t="shared" si="95"/>
        <v>b</v>
      </c>
      <c r="C496" s="27" t="s">
        <v>0</v>
      </c>
      <c r="D496" s="28" t="s">
        <v>13</v>
      </c>
      <c r="E496" s="29">
        <v>0</v>
      </c>
      <c r="F496" s="29">
        <v>0</v>
      </c>
      <c r="G496" s="29">
        <v>0</v>
      </c>
      <c r="H496"/>
      <c r="I496"/>
      <c r="J496"/>
      <c r="K496"/>
    </row>
    <row r="497" spans="2:11" s="16" customFormat="1" x14ac:dyDescent="0.25">
      <c r="B497" s="16" t="str">
        <f t="shared" ref="B497" si="102">IF(OR(E497&lt;&gt;0,F497&lt;&gt;0,G497&lt;&gt;0),"a","b")</f>
        <v>b</v>
      </c>
      <c r="C497" s="27" t="s">
        <v>0</v>
      </c>
      <c r="D497" s="30" t="s">
        <v>14</v>
      </c>
      <c r="E497" s="29">
        <v>0</v>
      </c>
      <c r="F497" s="29">
        <v>0</v>
      </c>
      <c r="G497" s="29">
        <v>0</v>
      </c>
      <c r="H497"/>
      <c r="I497"/>
      <c r="J497"/>
      <c r="K497"/>
    </row>
  </sheetData>
  <autoFilter ref="A2:L497">
    <filterColumn colId="0">
      <customFilters>
        <customFilter operator="notEqual" val=" "/>
      </customFilters>
    </filterColumn>
  </autoFilter>
  <pageMargins left="0" right="0" top="0" bottom="0" header="0" footer="0"/>
  <pageSetup scale="5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შესრულება</vt:lpstr>
      <vt:lpstr>შესრულება!Print_Area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lika baduashvili</dc:creator>
  <cp:lastModifiedBy>Ekaterine Adamia</cp:lastModifiedBy>
  <dcterms:created xsi:type="dcterms:W3CDTF">2017-02-22T07:48:33Z</dcterms:created>
  <dcterms:modified xsi:type="dcterms:W3CDTF">2017-02-27T15:18:10Z</dcterms:modified>
</cp:coreProperties>
</file>