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lhsa\Desktop\Expenditure report 2021 Y1\"/>
    </mc:Choice>
  </mc:AlternateContent>
  <bookViews>
    <workbookView xWindow="0" yWindow="0" windowWidth="19200" windowHeight="6470" firstSheet="1" activeTab="3"/>
  </bookViews>
  <sheets>
    <sheet name="Instructions_WorkPlan_En" sheetId="1" r:id="rId1"/>
    <sheet name="Definitions" sheetId="6" r:id="rId2"/>
    <sheet name="WorkPlan_Year_1" sheetId="4" r:id="rId3"/>
    <sheet name="ExpenditureCashBce_Year_1" sheetId="7" r:id="rId4"/>
    <sheet name="List" sheetId="5" r:id="rId5"/>
    <sheet name="CCMRCM" sheetId="8" state="hidden" r:id="rId6"/>
  </sheets>
  <definedNames>
    <definedName name="_xlnm._FilterDatabase" localSheetId="5" hidden="1">CCMRCM!#REF!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4" l="1"/>
  <c r="I6" i="4" l="1"/>
  <c r="F68" i="7" l="1"/>
  <c r="G49" i="7"/>
  <c r="F46" i="7"/>
  <c r="G37" i="7"/>
  <c r="G38" i="7"/>
  <c r="G39" i="7"/>
  <c r="G40" i="7"/>
  <c r="G41" i="7"/>
  <c r="G42" i="7"/>
  <c r="G43" i="7"/>
  <c r="G44" i="7"/>
  <c r="G45" i="7"/>
  <c r="G36" i="7"/>
  <c r="G16" i="7"/>
  <c r="E21" i="7"/>
  <c r="G17" i="7" l="1"/>
  <c r="G18" i="7"/>
  <c r="G19" i="7"/>
  <c r="G20" i="7"/>
  <c r="E46" i="7"/>
  <c r="F66" i="7"/>
  <c r="F59" i="7"/>
  <c r="T13" i="4"/>
  <c r="G46" i="7" l="1"/>
  <c r="C75" i="7"/>
  <c r="C30" i="7"/>
  <c r="D30" i="7" l="1"/>
  <c r="F21" i="7"/>
  <c r="E10" i="7" l="1"/>
  <c r="G10" i="7" s="1"/>
  <c r="G21" i="7"/>
  <c r="F67" i="7"/>
  <c r="F69" i="7" s="1"/>
  <c r="F41" i="4"/>
  <c r="Q32" i="4"/>
  <c r="S19" i="4"/>
  <c r="E19" i="4"/>
  <c r="T16" i="4"/>
  <c r="T15" i="4"/>
  <c r="T14" i="4"/>
  <c r="T19" i="4" l="1"/>
  <c r="R5" i="4"/>
  <c r="D34" i="4" l="1"/>
  <c r="G34" i="4"/>
</calcChain>
</file>

<file path=xl/comments1.xml><?xml version="1.0" encoding="utf-8"?>
<comments xmlns="http://schemas.openxmlformats.org/spreadsheetml/2006/main">
  <authors>
    <author>Mercedes Garcia</author>
  </authors>
  <commentList>
    <comment ref="G33" authorId="0" shapeId="0">
      <text>
        <r>
          <rPr>
            <sz val="9"/>
            <color indexed="81"/>
            <rFont val="Tahoma"/>
            <family val="2"/>
          </rPr>
          <t>Variance against the total budget.</t>
        </r>
      </text>
    </comment>
  </commentList>
</comments>
</file>

<file path=xl/comments2.xml><?xml version="1.0" encoding="utf-8"?>
<comments xmlns="http://schemas.openxmlformats.org/spreadsheetml/2006/main">
  <authors>
    <author>Veronica Pedroni</author>
  </authors>
  <commentList>
    <comment ref="D64" authorId="0" shapeId="0">
      <text>
        <r>
          <rPr>
            <sz val="9"/>
            <color indexed="81"/>
            <rFont val="Tahoma"/>
            <family val="2"/>
          </rPr>
          <t>Cash balance including commitments. Please specify the amount of commitments in the "Comments" section</t>
        </r>
      </text>
    </comment>
  </commentList>
</comments>
</file>

<file path=xl/sharedStrings.xml><?xml version="1.0" encoding="utf-8"?>
<sst xmlns="http://schemas.openxmlformats.org/spreadsheetml/2006/main" count="584" uniqueCount="404">
  <si>
    <t>Costed Work Plan for CCM Funding Agreements</t>
  </si>
  <si>
    <t>- As part of the CCM Funding Agreement, the Costed Work Plan is a legal document that supports the disbursements to cover the CCM Activities and CCM Secretariat costs financed by the Global Fund, as per the CCM Guidelines.</t>
  </si>
  <si>
    <t>- The CCM Secretariat should always keep the track and documentation on the estimation of costs presented in this Costed Work Plan.</t>
  </si>
  <si>
    <t>- The information reflected in this document will serve to track the execution of activities and the detailed budget that will be kept by the CCM for accountability purpose, LFA verification and Audits.</t>
  </si>
  <si>
    <t>- In general, only the yellow cells can be filled in free format. Some drop-downs (cells in grey) and formulas are part of the document, we request to please not modify them, in order to obtain a standardized document across all the CCMs financed by the Global Fund.</t>
  </si>
  <si>
    <t>-The Section 1 "General information" reflects the basic information about the CCM Funding Agreement</t>
  </si>
  <si>
    <t>- At the top of the document the table "Grand Total" shows the final amount to be covered by the CCM Funding Agreement. It coincides with the corresponding year amount highlighted in the Facesheet.</t>
  </si>
  <si>
    <t xml:space="preserve">The Section 2 "Fixed costs and HR positions covered by CCM Funding Agreement" includes any CCM Secretariat recurrent cost. This category containes 2 separated tables to summarize the fixed costs, making sure the categories are grouped so that there is one "Cost Grouping" per line, and the costs related to the Human Resources. </t>
  </si>
  <si>
    <t>- The Section 3 "CCM Activities" shows the planning of activities throughout the year, and the corresponding budget. The list of activities is standard for all the CCMs, any detailed or specific name that could refer to the CCM budget can be added in the assumptions or comments column.</t>
  </si>
  <si>
    <t>- Inside the table of the Section 3, the column "Total No of Activities" must quantify the number of activities planned for the year as per the information filled in the columns "M1…M12". The column "Budget" shows the total cost for the line in the agreed currency (US$/EUR) for the CCM Funding.</t>
  </si>
  <si>
    <r>
      <t xml:space="preserve">- The Columns "Costs Grouping" and "Performance Area" respond to the approved terms by the Global Fund. </t>
    </r>
    <r>
      <rPr>
        <strike/>
        <sz val="11"/>
        <color rgb="FFFF0000"/>
        <rFont val="Georgia"/>
        <family val="1"/>
      </rPr>
      <t/>
    </r>
  </si>
  <si>
    <t>- The table of the section 4 "Co-funding" is mandatory only if the 3-year budget is above USD 300,000. However, all the CCMs invited to include the total financial needs for an ideal functionning of the CCM.</t>
  </si>
  <si>
    <t>- Please refer to the Spreadsheet "Definitions" for a detailed description of all the Cost Groupings and the Performance Areas used in this Costed WorPlank.</t>
  </si>
  <si>
    <t>- Please refer to the Spreadsheet "Lists" for a complete overview of all the category options you can use to fill this Costed Work Plan.</t>
  </si>
  <si>
    <t>Version November 2019</t>
  </si>
  <si>
    <t>- The Costed Work Plan contains 4 sections
   1. General Information
   2. Fixed costs and HR positions covered by the CCM Funding Agreement
   3. CCM Activities
   4. Co-funding</t>
  </si>
  <si>
    <t xml:space="preserve">CCM FUNDING AGREEMENT - COSTED WORK PLAN </t>
  </si>
  <si>
    <t>Section 1. General Information</t>
  </si>
  <si>
    <t xml:space="preserve">CCM Name: </t>
  </si>
  <si>
    <t>CCM Agreement No:</t>
  </si>
  <si>
    <t xml:space="preserve">GRAND TOTAL (Fixed Costs + Activities) =  </t>
  </si>
  <si>
    <t>Year of Agreement:</t>
  </si>
  <si>
    <t>Section 2. Fixed costs and HR positions covered by CCM Funding Agreement</t>
  </si>
  <si>
    <t>2A. Fixed Costs</t>
  </si>
  <si>
    <t>2B. HR positions covered by this agreement. Maximum 2 Full time equivalent positions.</t>
  </si>
  <si>
    <t>No.</t>
  </si>
  <si>
    <t>Cost Grouping</t>
  </si>
  <si>
    <t>Description</t>
  </si>
  <si>
    <t>Total Year (in USD/EUR)</t>
  </si>
  <si>
    <t>Assumptions / comments</t>
  </si>
  <si>
    <t>No. of positions financed by other sources</t>
  </si>
  <si>
    <t>No. of positions financed by GF</t>
  </si>
  <si>
    <t>Total No. of positions</t>
  </si>
  <si>
    <t>Assumptions / Comments</t>
  </si>
  <si>
    <t>Total</t>
  </si>
  <si>
    <t>Section 3. CCM Activities</t>
  </si>
  <si>
    <t>Q1</t>
  </si>
  <si>
    <t>Q2</t>
  </si>
  <si>
    <t>Q3</t>
  </si>
  <si>
    <t>Q4</t>
  </si>
  <si>
    <t>Activities</t>
  </si>
  <si>
    <t>M1</t>
  </si>
  <si>
    <t>M2</t>
  </si>
  <si>
    <t>M3</t>
  </si>
  <si>
    <t>M4</t>
  </si>
  <si>
    <t>M5</t>
  </si>
  <si>
    <t>M6</t>
  </si>
  <si>
    <t>M7</t>
  </si>
  <si>
    <t>M8</t>
  </si>
  <si>
    <t>M9</t>
  </si>
  <si>
    <t>M10</t>
  </si>
  <si>
    <t>M11</t>
  </si>
  <si>
    <t>M12</t>
  </si>
  <si>
    <t>Budget  (in USD/EUR)</t>
  </si>
  <si>
    <t>Approved</t>
  </si>
  <si>
    <t>Variance</t>
  </si>
  <si>
    <t>Comments</t>
  </si>
  <si>
    <t>Description of funding support</t>
  </si>
  <si>
    <t>Source of financing</t>
  </si>
  <si>
    <t>Comment</t>
  </si>
  <si>
    <t>Performance Area</t>
  </si>
  <si>
    <t>CCM Secretariat positions</t>
  </si>
  <si>
    <t>Human Resources</t>
  </si>
  <si>
    <t>Executive Secretary</t>
  </si>
  <si>
    <t>Annual CCM retreat</t>
  </si>
  <si>
    <t>Human Resources (Secretariat staffs)</t>
  </si>
  <si>
    <t>Travel-related Costs</t>
  </si>
  <si>
    <t>Administrative Assistant</t>
  </si>
  <si>
    <t>CCM Board meeting</t>
  </si>
  <si>
    <t>Office rental and supplies</t>
  </si>
  <si>
    <t>External Professional Services</t>
  </si>
  <si>
    <t>Oversight Officer</t>
  </si>
  <si>
    <t xml:space="preserve">CCM Elections </t>
  </si>
  <si>
    <t>Office Equipement</t>
  </si>
  <si>
    <t xml:space="preserve">Non-health Equipment </t>
  </si>
  <si>
    <t>Finance Officer</t>
  </si>
  <si>
    <t>CCM Induction / Orientation</t>
  </si>
  <si>
    <t>Vehicule maintenance</t>
  </si>
  <si>
    <t xml:space="preserve">Communication Material and Publications </t>
  </si>
  <si>
    <t>CCM Plenary / General Assembly meeting</t>
  </si>
  <si>
    <t>Indirect and Overhead Costs</t>
  </si>
  <si>
    <t>Constituency consultations for non-governmental constituencies only and processes to promote and improve the quality of stakeholder participation.</t>
  </si>
  <si>
    <t>Others (Please specify in comments)</t>
  </si>
  <si>
    <t>Constituency engagement meetings (specify in comments)</t>
  </si>
  <si>
    <t>Oversight Committee meetings</t>
  </si>
  <si>
    <t>Site Visits / Monitoring Visits</t>
  </si>
  <si>
    <t>Oversight</t>
  </si>
  <si>
    <t>Year</t>
  </si>
  <si>
    <t xml:space="preserve">Technical Support </t>
  </si>
  <si>
    <t>Constituency Engagement</t>
  </si>
  <si>
    <t>Year 1</t>
  </si>
  <si>
    <t>Technical Working groups meetings</t>
  </si>
  <si>
    <t>Year 2</t>
  </si>
  <si>
    <t>Currency</t>
  </si>
  <si>
    <t>Workhops, Meetings and Training</t>
  </si>
  <si>
    <t>Year 3</t>
  </si>
  <si>
    <t>USD</t>
  </si>
  <si>
    <t>Workshops, Meetings for Funding Request development</t>
  </si>
  <si>
    <t>EUR</t>
  </si>
  <si>
    <t xml:space="preserve">Workshops, Meetings for Grant Making </t>
  </si>
  <si>
    <t>Assessment outcome</t>
  </si>
  <si>
    <t>Exceptional</t>
  </si>
  <si>
    <t>Yes/No</t>
  </si>
  <si>
    <t>Performing well</t>
  </si>
  <si>
    <t>Yes</t>
  </si>
  <si>
    <t>A few minor issues</t>
  </si>
  <si>
    <t>No</t>
  </si>
  <si>
    <t>Serious Issues</t>
  </si>
  <si>
    <t>Sustainability, Transition and Linkages</t>
  </si>
  <si>
    <t>Workshops, Meetings for Reprogramming</t>
  </si>
  <si>
    <t>Operations</t>
  </si>
  <si>
    <t>Year 4 (Exceptionnal)</t>
  </si>
  <si>
    <t>Fixed Costs Activities</t>
  </si>
  <si>
    <r>
      <t xml:space="preserve">Section 4. Co-funding. </t>
    </r>
    <r>
      <rPr>
        <b/>
        <sz val="10"/>
        <color theme="1"/>
        <rFont val="Arial"/>
        <family val="2"/>
      </rPr>
      <t>Mandatory for agreements above USD 300,000</t>
    </r>
  </si>
  <si>
    <t>3B. Investment on Civil society engagement (15% of the budget)</t>
  </si>
  <si>
    <t>Minimum expected</t>
  </si>
  <si>
    <t>Agreement Starting Date:</t>
  </si>
  <si>
    <t>Year Starting Date:</t>
  </si>
  <si>
    <t xml:space="preserve">Year Envelope </t>
  </si>
  <si>
    <t>Instructions</t>
  </si>
  <si>
    <t>A.  General instructions</t>
  </si>
  <si>
    <t>Which worksheets to complete</t>
  </si>
  <si>
    <t>The CCM funding application requires the CCM to complete the following worksheets: 
► Performance framework
► Detailed budget - Period 1 including detailed assumptions
► Detailed budget - Period 2 including detailed assumptions
► Co-Payment
► CCM funding request form</t>
  </si>
  <si>
    <t>The following forms will be automatically generated:
- Work plan 
- Summary budget per performance area, per Cost Grouping and per source of fund (SOF)</t>
  </si>
  <si>
    <t>Additionally the CCM may include other worksheets or attachments to provide additional information to support the detailed budget e.g. to support a costing assumption.</t>
  </si>
  <si>
    <t>Recommended steps in completing the template</t>
  </si>
  <si>
    <t>! CAUTION :  PLEASE NOTE THAT THIS TEMPLATE CONTAINS MACROS. You should ensure that you have the right setting:
On the Menu Bar, Select “Tools”, then move the cursor over “Macro” and select “Security”. From the options select “Medium” and then select “Ok”. Close the file and re-open it. You will receive a security warning. Select “Enable Macros”. This will enable all the features of the Budget Toolkit to be fully active.</t>
  </si>
  <si>
    <t>Cell formatting</t>
  </si>
  <si>
    <t>Below the applicant is taken through an explanation of the intended data to be entered in each column of the template. Note that most cells have fixed formatting which should not be adjusted unless absolutely necessary.</t>
  </si>
  <si>
    <t>Information sources</t>
  </si>
  <si>
    <t>If applicants have any technical difficulty in using this template or are unsure about any aspect of it, guidance may be obtained from the Global Fund through sending an e-mail to ccm@theglobalfund.org</t>
  </si>
  <si>
    <t>B.  Specific instructions for data entry, by each column header - Menu</t>
  </si>
  <si>
    <t>Column header</t>
  </si>
  <si>
    <t>Possible check?</t>
  </si>
  <si>
    <t>Menu</t>
  </si>
  <si>
    <t>►Region, Country, CCM are to be selected from the drop down lists.
►Enter in the name of the recipient organization.
The GF Secretariat will enter the Agreement number.</t>
  </si>
  <si>
    <t>C.  Specific instructions for data entry, by each column header - Performance Framework</t>
  </si>
  <si>
    <t>Section A. General information</t>
  </si>
  <si>
    <t>Funding start date</t>
  </si>
  <si>
    <t>►Enter Day, Month and Year (numeric values) for the intended start of the funding period. Final date will be determined by the Global Fund based on completion of the application review process.</t>
  </si>
  <si>
    <t>Year 1 and Year 2</t>
  </si>
  <si>
    <t>This section gives information on the reporting periods over the funding term, dates when progress updates and disbursement requests (PUDR) are due. Based on a 12 continuous month periods, the cells will be populated automatically. The reporting periods could be aligned with national reporting cycle. For any change in the proposed format, pls submit your request to the CCM Team.</t>
  </si>
  <si>
    <t>Progress Update and Disbursement request are due one month upon completion of Q3 and Q7 (month 10 and month 22 respectively).</t>
  </si>
  <si>
    <t>Section B. Overall goal and objective</t>
  </si>
  <si>
    <t xml:space="preserve">Goal and Objectives are broad and overarching statements of long term outcome of the program and should be consistent with the strategy defined by the CCM during the planning exercise. 
►Each strategic objective should be in line with the Performance areas defined by the Global Fund.
</t>
  </si>
  <si>
    <t xml:space="preserve">Section C. Performance Framework </t>
  </si>
  <si>
    <t>Performance Area
►Select a key Performance Area as defined under Section B above. A drop-down list shows the areas applicable to CCM funding. This field cannot be overwritten.</t>
  </si>
  <si>
    <r>
      <t xml:space="preserve">Selection of Indicator(s):  
► Indicator #1 ' </t>
    </r>
    <r>
      <rPr>
        <u/>
        <sz val="10"/>
        <color indexed="8"/>
        <rFont val="Georgia"/>
        <family val="1"/>
      </rPr>
      <t>% of planned oversight activities completed with documented participation by all CCM constituencies</t>
    </r>
    <r>
      <rPr>
        <sz val="10"/>
        <color indexed="8"/>
        <rFont val="Georgia"/>
        <family val="1"/>
      </rPr>
      <t>' is compulsory. All CCMs applying for expanded funding should provide base line data and set targets (intended results) for this indicator.  
► Subsequent indicators are to be selected from the GF core list, in line with the overall objectives defined in Section B above. The CCM Team recommends that the maximum number of indicators for a two year plan is five.
► On exceptional cases, CCMs can propose to measure an indicator outside the GF core list of indicators. Those indicators will have to be reviewed and approved by the CCM Team before the funding request can be finalized by the CCM and submitted to the GF.
► Indicators should be numbered sequentially in the first column of this section.</t>
    </r>
  </si>
  <si>
    <r>
      <t xml:space="preserve">Information has to be provided in all cells relating to each indicator. The indicator number cell will turn </t>
    </r>
    <r>
      <rPr>
        <sz val="10"/>
        <color indexed="18"/>
        <rFont val="Georgia"/>
        <family val="1"/>
      </rPr>
      <t>RED</t>
    </r>
    <r>
      <rPr>
        <sz val="10"/>
        <color indexed="8"/>
        <rFont val="Georgia"/>
        <family val="1"/>
      </rPr>
      <t xml:space="preserve"> when information is missing. </t>
    </r>
  </si>
  <si>
    <t>Setting baselines
►baselines must be provided for each of the selected indicator with a clear data source, ideally a reference document. If baselines cannot be given at the onset of the program,  they should be established.
Setting targets
►targets should be cumulative and set according to when the indicators will be measured.
Tied to other donors (Y/N) 
►Whether the target reflects solely Global Fund financing through the current grant (Tied Yes - activities are funded solely by the current grant) or co-financed (Not tied when targets are not directly tied to GF financing, when GF resources contribute and thus are shared between all donors involved).
Baselines include targets
►In this column you should select 'Yes' or 'No' from the drop down list to indicate whether or not baselines are included in each target. In general, the baseline is to be included.</t>
  </si>
  <si>
    <t xml:space="preserve">For baselines, supporting documentation will have to be provided for future verification by the LFA. </t>
  </si>
  <si>
    <t>D.  Specific instructions for data entry, by each column header - Detailed budgets Period 1 and Period 2</t>
  </si>
  <si>
    <t xml:space="preserve">As noted above, when a line of data is entered in the "Detailed budget - Year 1" the same Reference Number, objective, Performance Area, activity and Cost Grouping will automatically be repeated on the Year 2 detailed budget sheets ("Detailed budget - Year 2").  Note that it does not mean that each activity line has to be completed with cost data (i.e. with unit cost and quantity data) in each year.  If there is no budget data for an activity in a year, you should enter zeros.
If you have a NEW activity in "Detailed budget - Year 2" you must enter the activity in "Detailed budget - Year 1" (with zero cost in year 1), so that the activity is automatically copied into the following years.   </t>
  </si>
  <si>
    <t>!Caution: Applicants should not add any totals or sub-totals in any worksheet within the template as this will interfere with the logic of the budget summaries.</t>
  </si>
  <si>
    <t xml:space="preserve">Applicants will note that the detailed budget worksheets ("Detailed budget - Year 1" and "Detailed budget Year 2" ) are automatically totaled and analyzed into the summary budget worksheet ("Summary budget, by Cost Grouping, Performance Area and source of fund (SOF)").  This involves the use of pivot tables that have been pre-set to analyze the data input.  Applicants should not attempt to adjust these tables as this may corrupt their functioning.  </t>
  </si>
  <si>
    <t>Objective Number</t>
  </si>
  <si>
    <t>This number refers to the objective defined in section B - Overall goals and objectives in the performance framework worksheet and for which a budget activity is to be defined.</t>
  </si>
  <si>
    <t>The performance area will be populated automatically based on the information provided in Section B of the performance framework sheet.</t>
  </si>
  <si>
    <t>Activity</t>
  </si>
  <si>
    <t>In the column you should describe clearly and concisely, the planned budget activity.  The wording should be consistent with that used in the work plan.</t>
  </si>
  <si>
    <t>Directly related indicator</t>
  </si>
  <si>
    <t>This column has been included to easily show the link between the budget and the Performance Framework. A reference should be entered where the activity matches with a target within the Performance Framework.  The number entered should be the indicator number referenced in the Performance Framework.</t>
  </si>
  <si>
    <t>Cross check from the Performance Framework to see that all directly related budget activities show a reference to the relevant indicator</t>
  </si>
  <si>
    <t>Assumptions</t>
  </si>
  <si>
    <t xml:space="preserve">This column requires a short description of the detailed assumptions used to arrive at the budget amount and may make cross reference to a detailed document submitted with this request for funding. Budget assumptions should provide sufficient information to be able to determine how unit quantities and unit costs were calculated.  </t>
  </si>
  <si>
    <t>Confirm that the assumptions spelled out comply with the requirement that all key assumptions, including unit costs and quantities should be provided.</t>
  </si>
  <si>
    <t>Cost categories</t>
  </si>
  <si>
    <t>This is a drop down list of 8 defined cost categories. Each budget activity should be associated with a Cost Grouping. For further description of the categories refer to the Definition table.</t>
  </si>
  <si>
    <t>Check that the allocation follows the Global Fund Cost Grouping descriptions contained in the guidelines. Ensure costs are eligible for GF funding as per the definition and limitations stated in this section of the application form.</t>
  </si>
  <si>
    <t>Measurement unit</t>
  </si>
  <si>
    <t>This is the unit of measurement to which the unit cost (in the next column) refers.  It will depend on the nature of the activity and the complexity of the costing method.  Examples may include:  monthly salary cost per person, cost per meeting, cost of a site visit, etc.
Note that costs such as Human Resources showing a simple multiplication of unit cost by quantity may not be appropriate in the template. Applicants should explain the detailed assumptions of Human Resources costs in the worksheet "detailed assumptions" or refer to a separate document.</t>
  </si>
  <si>
    <t>Ensure clear and concise information is provided for LFA and GF review of the application.</t>
  </si>
  <si>
    <t>Unit cost</t>
  </si>
  <si>
    <t>This is the unit cost of the item described in the preceding column in the currency defined in Section A. General information - Performance Framework worksheet.  Budget assumptions should provide sufficient information to be able to determine how unit costs were calculated.    If the item is costed in a currency other than the proposed currency, the working to convert the unit cost to the defined currency should be shown in the "Detailed assumptions" worksheet.  If there is a differential unit cost for the same activity line in the same quarter then a separate row should be added in the budget, and the calculation explained in the "Detailed assumptions worksheet".</t>
  </si>
  <si>
    <t xml:space="preserve">Quantity </t>
  </si>
  <si>
    <t xml:space="preserve">This will be the actual quantity for which the cash budget is required.  
Note: budget assumptions should provide sufficient information to be able to determine how unit quantities were calculated.  </t>
  </si>
  <si>
    <t xml:space="preserve">Where the activity has a directly related target in the Performance Framework, ensure the budget is consistent with the Performance Framework. </t>
  </si>
  <si>
    <t>Total amount</t>
  </si>
  <si>
    <t>This cell contains a formula which multiplies the Unit cost by the Quantity by quarter in Years 1 and 2.</t>
  </si>
  <si>
    <t>No specific checks proposed</t>
  </si>
  <si>
    <t>Total  quantity Period 1 / Total quantity Period 2</t>
  </si>
  <si>
    <t xml:space="preserve">This is a formula which sums the four quarterly quantities to give the annual quantity. </t>
  </si>
  <si>
    <t xml:space="preserve">Where the activity has a directly related target in the Performance Framework, ensure the budget is consistent with the Performance Framework.  If there are differences, this should be explained in the "Detailed assumptions" worksheet.  </t>
  </si>
  <si>
    <t>Total amount Period 1 / Total amount Period 2</t>
  </si>
  <si>
    <t xml:space="preserve">This is a formula which sums the four quarterly budget amounts in the proposal currency to give the annual budget. </t>
  </si>
  <si>
    <t>Ensure the reported amounts are accurate.</t>
  </si>
  <si>
    <t>E.  Other Sources of funding (SOF)</t>
  </si>
  <si>
    <t xml:space="preserve">CCMs applying for more than USD100,000 per year are required to report in this section the source of funds and amounts mobilized as required under the CCM funding policy. </t>
  </si>
  <si>
    <t>Summary funding distribution</t>
  </si>
  <si>
    <t xml:space="preserve">Global Fund Amount
The cells corresponding to 'GF Funding amount' will be populated automatically based on the information provided in sheets 'detailed budget Year 1' and 'detailed budget Year 2' .
</t>
  </si>
  <si>
    <t>Amounts specified under this section of the report are accurate and supported by clear documentation for future verification.</t>
  </si>
  <si>
    <t xml:space="preserve">Source of funds (SOF)1, 2, etc
►For each non GF funding you will specify the funding source and the amount committed for the CCM.
►Under Section 2 of the form (Section 2 Detailed funding information) you will have to specify the percentage of this amount going to ‘Secretariat support Costs’ and the percentage going specifically to support directly CCM performance costs. 
►For the amount to support CCM performance costs, you are then required to specify the percentage which is allocated for each performance area (oversight, constituency engagement, alignment, capacity building / gender).
</t>
  </si>
  <si>
    <t>F.  CCM funding request form</t>
  </si>
  <si>
    <t>Section A: budget summary</t>
  </si>
  <si>
    <t>A1 to A7</t>
  </si>
  <si>
    <t>Information in this section will be uploaded with data entered in different parts of the form.</t>
  </si>
  <si>
    <t>Verify information in this section of the report is accurate and  matches information entered in other parts of the form (detailed and summary budgets).</t>
  </si>
  <si>
    <t>Section B: recipient entity information</t>
  </si>
  <si>
    <t>B1</t>
  </si>
  <si>
    <t>Name of the recipient entity is populated automatically. 
►Sector has to be specified.</t>
  </si>
  <si>
    <t>B2 to B5</t>
  </si>
  <si>
    <t xml:space="preserve">►Complete information has to be entered </t>
  </si>
  <si>
    <t>Ensure all information is complete and accurate.</t>
  </si>
  <si>
    <t xml:space="preserve">Section C: CCM approval </t>
  </si>
  <si>
    <t>►Name and title information has to be provided for each CCM Member. The funding application is completed only when it has been signed by all members. Original document is to be submitted to the Global Fund Secretariat.</t>
  </si>
  <si>
    <t>Others</t>
  </si>
  <si>
    <t>Others significant costs which do not fall under the above-defined cost group. Costs under this cost group are to be clearly specified.</t>
  </si>
  <si>
    <t>Definitions</t>
  </si>
  <si>
    <t>NOTE: The CCM Secretariat should always keep the track and documentation on the estimation of costs and the variation agains the budget.</t>
  </si>
  <si>
    <t>Cost grouping</t>
  </si>
  <si>
    <t>General Description</t>
  </si>
  <si>
    <t>Limitations</t>
  </si>
  <si>
    <t>Salaries, wages and related costs (pensions, incentives, supplements, top ups, and other employee benefits, etc.) relating to all employees (including field personnel), and employee recruitment costs.
Eligible costs under this cost grouping are the salaries of CCM Secretariat staff.</t>
  </si>
  <si>
    <t>(i) Secretariat staff should not exceed 2 persons.
(ii) Scope of work for key personnel is to be submitted to the GF CCM Team for approval.  
(iii) CCM funding shall not be used to remunerate CCM members.
(iv) Salaries must be commensurate with national salary scales.</t>
  </si>
  <si>
    <t>Travel-related Costs (includes meetings' expenses)</t>
  </si>
  <si>
    <t>Workshops, meetings, training publications, training-related travel, including training per-diems. Do not include human resources costs related to training which should be included under the Human Resources category.
Constituency consultations for non government constituencies only (e.g. civil society) and processes to promote and improve the quality of stakeholder participation, including travel costs for civil society participation.
Eligible costs under this group of activities includes
(i) CCM general meeting expenses, travel costs for members to attend CCM meetings, CCM support costs.
(ii) Expendable equipment, office supplies, travel, field visits and other costs relating to program planning and administration. Legal, accounting costs, bank charges, etc.</t>
  </si>
  <si>
    <t>(i) Ideally CCMs should meet no more than on a quarterly basis with a maximum of 6 meetings per year. 
(ii) Each grant should have at least one field visit per year, but no more than two. Exceptions could be granted if related to low performing grants. 
(iii) not more than 10 persons attending the field visit. 
(iv) Non members invited by the CCM should not exceed 20% of the total membership.
(v) Do not include CCM Secretariat staff or consultancy fees, as these costs are to be included in the Human Resources and Technical Assistance categories described above.
(vi) Constituency meetings should follow a CCM meeting, ideally no more than on a quarterly basis with a maximum of 6 meetings per year.
(vii) Constituency meetings should not include more than 20 persons.
(viii) CCM Secretariat staff costs or consultancy fees are not included in this category as they are to be included in the Human Resources and Technical Assistance categories described above</t>
  </si>
  <si>
    <t xml:space="preserve">Costs of all consultants (short or long term) providing technical or management assistance. This includes all costs related to the consultant such as consulting fees, travel and per-diems, field visits and other consultant costs relating to program planning. 
Technical Assistance may be used for technical or management assistance to support core CCM functions including civil society participation, program oversight and alignment with other national bodies.  This includes all costs related to the consultant such as fees, travel and per-diem, field visits and other costs related to program planning and supervision.  </t>
  </si>
  <si>
    <r>
      <t xml:space="preserve">(i) </t>
    </r>
    <r>
      <rPr>
        <u/>
        <sz val="10"/>
        <color indexed="8"/>
        <rFont val="Georgia"/>
        <family val="1"/>
      </rPr>
      <t>CCM funding cannot be used for hiring consultants to write proposals for Global Fund financing</t>
    </r>
    <r>
      <rPr>
        <sz val="10"/>
        <color indexed="8"/>
        <rFont val="Georgia"/>
        <family val="1"/>
      </rPr>
      <t>.
(ii) Terms of reference for consultants hired by the CCM must include a specific clause prohibiting the writing of proposals by the consultant hired.</t>
    </r>
  </si>
  <si>
    <t xml:space="preserve">This category covers office furniture and equipment  (laptop, beamer, digital camera, photocopier, etc). </t>
  </si>
  <si>
    <t xml:space="preserve">(i) Vehicle purchase or vehicle long term lease are not eligible costs. </t>
  </si>
  <si>
    <t xml:space="preserve">Communication materials including printed materials and communication costs associated with core CCM functions (e.g., call for proposals, periodic reports of implementation status, minutes of meetings, website cost, newsletter, translation of key information, printing). </t>
  </si>
  <si>
    <t>Overhead costs such as office rent, utilities, internal communication costs (mail, telephone, internet), insurance, fuel, security, cleaning. Management or overhead fees.</t>
  </si>
  <si>
    <t>(i) Overhead costs are to be itemized and should not exceed 20% of the overall budget.</t>
  </si>
  <si>
    <t>Performance Areas</t>
  </si>
  <si>
    <t>Definition</t>
  </si>
  <si>
    <t>Oversight activities as Oversight commitees' meeting, visits and document sharing with CCM members</t>
  </si>
  <si>
    <t>Constituency engagement</t>
  </si>
  <si>
    <t>Communication activities completed by he CCM to engage constituencies government and non -government.</t>
  </si>
  <si>
    <t>Sustainability and Transition</t>
  </si>
  <si>
    <t>Activities to engage the CCM is prepared for and is taking into account sustainability and transition problematic in the response to the fight against the diseases as country.</t>
  </si>
  <si>
    <t>Activities to ensure Global Fund grants that are consistent with impact/outcome indicators in national strategy documents, relevant national bodies and other donors support.
Activities to ensure CCM members are trained on them role and training to strenghten CCM representatives role.</t>
  </si>
  <si>
    <t>BUDGET</t>
  </si>
  <si>
    <t>EXPENDITURE</t>
  </si>
  <si>
    <t>ABSORPTION</t>
  </si>
  <si>
    <t>Expenditure</t>
  </si>
  <si>
    <t>Expenditure rate</t>
  </si>
  <si>
    <t>Reasons for Variance</t>
  </si>
  <si>
    <t>Reported</t>
  </si>
  <si>
    <t>Budget Approved</t>
  </si>
  <si>
    <t xml:space="preserve">Budget approved </t>
  </si>
  <si>
    <t>Section 6. Cash Reconciliation</t>
  </si>
  <si>
    <t>Cash Outflow</t>
  </si>
  <si>
    <t>Income</t>
  </si>
  <si>
    <t>Cash Balance at the beginning of the period</t>
  </si>
  <si>
    <t>Disbursement from the Global Fund</t>
  </si>
  <si>
    <t>Cash  Outflow</t>
  </si>
  <si>
    <t>Fixed costs</t>
  </si>
  <si>
    <t>Commitments</t>
  </si>
  <si>
    <t>Unpaid invoices, legal obligations, other obligations.</t>
  </si>
  <si>
    <t>Bank information</t>
  </si>
  <si>
    <t>Cash Balance as per bank statements</t>
  </si>
  <si>
    <t>Cash in transit for the reporting period</t>
  </si>
  <si>
    <t>Cash in transit after the current reporting period</t>
  </si>
  <si>
    <t>CCM Benin</t>
  </si>
  <si>
    <t>CCM Burundi</t>
  </si>
  <si>
    <t>CCM Cameroon</t>
  </si>
  <si>
    <t>CCM Central African Republic</t>
  </si>
  <si>
    <t>CCM Chad</t>
  </si>
  <si>
    <t>CCM Congo (Republic of)</t>
  </si>
  <si>
    <t>CCM Gabon</t>
  </si>
  <si>
    <t>CCM São Tomé and Príncipe</t>
  </si>
  <si>
    <t>CCM Sierra Leone</t>
  </si>
  <si>
    <t>CCM Togo</t>
  </si>
  <si>
    <t>RCM Abidjan-Lagos Corridor Organisation</t>
  </si>
  <si>
    <t>CCM Albania</t>
  </si>
  <si>
    <t>CCM Armenia</t>
  </si>
  <si>
    <t>CCM Azerbaijan</t>
  </si>
  <si>
    <t>CCM Belarus</t>
  </si>
  <si>
    <t>CCM Bosnia and Herzegovina</t>
  </si>
  <si>
    <t>CCM Bulgaria</t>
  </si>
  <si>
    <t>CCM Georgia</t>
  </si>
  <si>
    <t>CCM Kazakhstan</t>
  </si>
  <si>
    <t>CCM Kosovo</t>
  </si>
  <si>
    <t>CCM Kyrgyzstan</t>
  </si>
  <si>
    <t>CCM Macedonia</t>
  </si>
  <si>
    <t>CCM Moldova</t>
  </si>
  <si>
    <t>CCM Montenegro</t>
  </si>
  <si>
    <t>CCM Romania</t>
  </si>
  <si>
    <t>CCM Russian Federation</t>
  </si>
  <si>
    <t>CCM Tajikistan</t>
  </si>
  <si>
    <t>CCM Ukraine</t>
  </si>
  <si>
    <t>CCM Uzbekistan</t>
  </si>
  <si>
    <t>CCM Burkina Faso</t>
  </si>
  <si>
    <t>CCM Congo (Democratic Republic)</t>
  </si>
  <si>
    <t>CCM Cote d'Ivoire</t>
  </si>
  <si>
    <t>CCM Ghana</t>
  </si>
  <si>
    <t>CCM Mali</t>
  </si>
  <si>
    <t>CCM Nigeria</t>
  </si>
  <si>
    <t>CCM South Africa</t>
  </si>
  <si>
    <t>CCM Sudan</t>
  </si>
  <si>
    <t>CCM Ethiopia</t>
  </si>
  <si>
    <t>CCM Kenya</t>
  </si>
  <si>
    <t>CCM Mozambique</t>
  </si>
  <si>
    <t>CCM Tanzania</t>
  </si>
  <si>
    <t>CCM Uganda</t>
  </si>
  <si>
    <t>CCM Zambia</t>
  </si>
  <si>
    <t>CCM Zanzibar</t>
  </si>
  <si>
    <t>CCM Zimbabwe</t>
  </si>
  <si>
    <t>RCM African Regional Coordinating Mechanism</t>
  </si>
  <si>
    <t>CCM Bangladesh</t>
  </si>
  <si>
    <t>CCM Cambodia</t>
  </si>
  <si>
    <t>CCM India</t>
  </si>
  <si>
    <t>CCM Indonesia</t>
  </si>
  <si>
    <t>CCM Myanmar</t>
  </si>
  <si>
    <t>CCM Pakistan</t>
  </si>
  <si>
    <t>CCM Philippines</t>
  </si>
  <si>
    <t>CCM Thailand</t>
  </si>
  <si>
    <t>CCM Viet Nam</t>
  </si>
  <si>
    <t>RCM Asia (Regional Steering Committee)</t>
  </si>
  <si>
    <t>CCM Belize</t>
  </si>
  <si>
    <t>CCM Bolivia</t>
  </si>
  <si>
    <t>CCM Colombia</t>
  </si>
  <si>
    <t>CCM Costa Rica</t>
  </si>
  <si>
    <t>CCM Cuba</t>
  </si>
  <si>
    <t>CCM Dominican Republic</t>
  </si>
  <si>
    <t>CCM Ecuador</t>
  </si>
  <si>
    <t>CCM El Salvador</t>
  </si>
  <si>
    <t>CCM Guatemala</t>
  </si>
  <si>
    <t>CCM Guyana</t>
  </si>
  <si>
    <t>CCM Haiti</t>
  </si>
  <si>
    <t>CCM Honduras</t>
  </si>
  <si>
    <t>CCM Jamaica</t>
  </si>
  <si>
    <t>CCM Nicaragua</t>
  </si>
  <si>
    <t>CCM Panama</t>
  </si>
  <si>
    <t>CCM Paraguay</t>
  </si>
  <si>
    <t>CCM Peru</t>
  </si>
  <si>
    <t>CCM Suriname</t>
  </si>
  <si>
    <t>RCM EMMIE (Mesoamerica)</t>
  </si>
  <si>
    <t>RCM Organisation of Eastern Caribbean States</t>
  </si>
  <si>
    <t>RCM Pan Caribbean Partnership against HIV/AIDS</t>
  </si>
  <si>
    <t>RO Comite Asesor Regional para subvenciones del Fondo Mundial en America Latina y el Caribe – CAR LAC</t>
  </si>
  <si>
    <t>CCM Algeria</t>
  </si>
  <si>
    <t>CCM Djibouti</t>
  </si>
  <si>
    <t>CCM Eritrea</t>
  </si>
  <si>
    <t>CCM Mauritania</t>
  </si>
  <si>
    <t>CCM Morocco</t>
  </si>
  <si>
    <t>CCM South Sudan</t>
  </si>
  <si>
    <t>CCM Tunisia</t>
  </si>
  <si>
    <t>Non-CCM Somalia</t>
  </si>
  <si>
    <t>CCM Angola</t>
  </si>
  <si>
    <t>CCM Botswana</t>
  </si>
  <si>
    <t>CCM Comoros</t>
  </si>
  <si>
    <t>CCM Lesotho</t>
  </si>
  <si>
    <t>CCM Madagascar</t>
  </si>
  <si>
    <t>CCM Malawi</t>
  </si>
  <si>
    <t>CCM Mauritius</t>
  </si>
  <si>
    <t>CCM Namibia</t>
  </si>
  <si>
    <t>CCM Rwanda</t>
  </si>
  <si>
    <t>CCM Swaziland</t>
  </si>
  <si>
    <t>CCM Afghanistan</t>
  </si>
  <si>
    <t>CCM Bhutan</t>
  </si>
  <si>
    <t>CCM Fiji</t>
  </si>
  <si>
    <t>CCM Iran (Islamic Republic of)</t>
  </si>
  <si>
    <t>CCM Lao PDR</t>
  </si>
  <si>
    <t>CCM Malaysia</t>
  </si>
  <si>
    <t>CCM Mongolia</t>
  </si>
  <si>
    <t>CCM Nepal</t>
  </si>
  <si>
    <t>CCM Papua New Guinea</t>
  </si>
  <si>
    <t>CCM Solomon Islands</t>
  </si>
  <si>
    <t>CCM Sri Lanka</t>
  </si>
  <si>
    <t>CCM Timor Leste</t>
  </si>
  <si>
    <t>RCM Western Pacific</t>
  </si>
  <si>
    <t>CCM Gambia</t>
  </si>
  <si>
    <t>CCM Guinea</t>
  </si>
  <si>
    <t>CCM Guinea-Bissau</t>
  </si>
  <si>
    <t>CCM Liberia</t>
  </si>
  <si>
    <t>CCM Niger</t>
  </si>
  <si>
    <t>CCM Senegal</t>
  </si>
  <si>
    <t>RCM Regional Coordinating Mechanism for the Regional Response to TB in the mining sector in Southern Africa</t>
  </si>
  <si>
    <t>Budget</t>
  </si>
  <si>
    <r>
      <t xml:space="preserve">2B. HR positions covered by this agreement. </t>
    </r>
    <r>
      <rPr>
        <i/>
        <sz val="10"/>
        <color theme="1"/>
        <rFont val="Arial"/>
        <family val="2"/>
      </rPr>
      <t>Please report all CCM Secretariat staff even if only a maximum 2 Full time equivalent positions can be covered by CCM Funding Agreement.</t>
    </r>
  </si>
  <si>
    <t xml:space="preserve">Annual Envelope </t>
  </si>
  <si>
    <t>Overhead cost - itemized fees to manage CCM funding (including audit)</t>
  </si>
  <si>
    <t>3A. Costed Work Plan</t>
  </si>
  <si>
    <t xml:space="preserve">Section 3. Work Plan Activities </t>
  </si>
  <si>
    <t>3A. CCM Activities</t>
  </si>
  <si>
    <t>Section 4. Co-funding. Please include all additional support for CCM including staff.</t>
  </si>
  <si>
    <t xml:space="preserve">CURRENCY </t>
  </si>
  <si>
    <t>CCM FUNDING AGREEMENT
EXPENDITURE AND CASH BALANCE REPORT</t>
  </si>
  <si>
    <t>Description of funding support and source of financing</t>
  </si>
  <si>
    <t>Expenses</t>
  </si>
  <si>
    <t>GEO-CFUND-2009</t>
  </si>
  <si>
    <t>Bank charges</t>
  </si>
  <si>
    <t>Ministry of Internally Displaced Persons from the Occupied Territories, labor Health and Social Affairs of Georgia</t>
  </si>
  <si>
    <t>Office space and dedicated meeting
rooms</t>
  </si>
  <si>
    <t>In-kind contribution</t>
  </si>
  <si>
    <t>Accounting Services: Since the status of the CCM in Georgia does
not allow it to receive funds, it contracts the
organization "Bemoni Public Union" for accounting and
financial management services</t>
  </si>
  <si>
    <t xml:space="preserve">Printed CCM supplies: 50 letterheads: 11$  
100 Folders- 115$ 
Stationary, small office supplies for the CCM and CCM related meetings and secretariat including  printing cartridges 430 $  
 + office cleaning  supplies
120 $ (based on previous years expenditures) Total cost is: 11$+115$+430$+120$=676$
</t>
  </si>
  <si>
    <t>The sum budgeted under this category will
be used for payment of hosting of CCM website/registration of domain.
The maintenance of CCM website is done by the CCM Secretariat and the technical support is provided by  MoIDP&amp;LHSA IT free of charge.</t>
  </si>
  <si>
    <t>The assumption is done based on the need
for transportation for procurement of
supplies, stationaries, site visits within Tbilisi
and other CCM related meetings which are
held out of CCM premises (app 10$*12=120$); Transportation cost for field visits in
the regions: per trip 250$*2 trips)=500 $. The total cost for the transportations is 120$+500$=620$</t>
  </si>
  <si>
    <t>Salary: $ 25,074 , This is inclusive of all legal charges and taxes
as per Georgian regulations.</t>
  </si>
  <si>
    <t>Salary: $ 15,775, This is inclusive of all legal charges and taxes
as per Georgian regulations.</t>
  </si>
  <si>
    <r>
      <t xml:space="preserve"> Two secretariat staff, it includes  all legal charges and taxes
as per Georgian regulations.
</t>
    </r>
    <r>
      <rPr>
        <sz val="11"/>
        <rFont val="Arial"/>
        <family val="2"/>
      </rPr>
      <t>5% increase has been applied.</t>
    </r>
  </si>
  <si>
    <t>Office cleaning: 600$ Telephone, fax, postage:
3600$
Internet: 600$ 
Electricity: 600$
The MoIDP&amp;LHSA also provides: IT support,
Elevator service and maintenance,
security.</t>
  </si>
  <si>
    <t xml:space="preserve">
To continue provision of  support to PAAC with its expanded role, in support of  transition process,  long or short term Technical Assistant(s) to be recruited  based on needs; estimated fee  for the consultant is approximately 125$ per consultancy day. Approximate sum of this budget line is 15,125$
</t>
  </si>
  <si>
    <t>Local consultant for facilitation during the
annual constituency meeting/ Civil Society Forum dedicated to transition process to enhance their participation: 2 consultant for 1 day (including a day for preparation and reporting). Consulting fee: 350$ per consultant for the annual constituency
meeting (CSO Forum) Total per year: 700$
for the annual constituency meeting</t>
  </si>
  <si>
    <t>Total number of site visits 4. Approximate #
of participants 5 persons. 2 visits in Tbilisi. 2 field visits to regions. Field visit costs: Per diem per person 20$ 1 day trip 20x5=100 $, 2
days trip 20x5x3=300$, 2 night accommodation 50x5x2=500$ note: Thus only two site visits to the regions are budgeted as two site visits in Tbilisi do not require any funding.  Total cost for the site visit is 100$+300$+500$= 900$</t>
  </si>
  <si>
    <t>This is for the purchase of snacks and drinks to be consumed during the CCM GA and other CCM related  meetings and hospitality costs in the amount of 880$. Per diem for CCM member travelling from the region to attend CCM and CCM related Meetings (20$ per day , maximum number of meetings 6) (20x6=120$) Total cost for this budget line is 880$+120$=1000$</t>
  </si>
  <si>
    <t>Annual constituency meeting/ Civil Society Forum
 related costs: Conference package fee (5000$) includes: venue rent, audio and visual materials, translation equipment, lunch and coffee break. The assumption is made based on the approximate number of the participants equal to app 150 based on the previous year.  In addition the cost related to participation of CSO representatives from the regions is added: 60$ per person for accommodation (60$x5 persons=300$) perdiem 20$  per person (20$x5=100$). The total cost of CSO Forum is 5000$+300$+100$= 5400 $</t>
  </si>
  <si>
    <t>Translation of key documentation, interpreting
during meetings/workshops: Since the official language is Georgian and some CCM members do not fully master English, it is essential for some key documents to be translated in one or the
other languages to ensure constituency engagement. Besides it's important to
provide simultaneous translation during
meetings/training/workshops. The price for
full day simultaneous/consecutive translation is 900 $. (approximately 1 full day events+1/3 day of translation 300$) (total900+300=1200$), plus 
price for 1 page of written translation is 6 $ (approximate number of pages to be translated is
250, thus 250x6$=1500 $) The total cost for the translation equals to 900$+300&amp;+1500$=2700$</t>
  </si>
  <si>
    <t>1 Mar 2020</t>
  </si>
  <si>
    <t>Bank Charges</t>
  </si>
  <si>
    <t>One Year Fee for Hosting and Zoom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</si>
</sst>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quot;$&quot;* #,##0.00_-;\-&quot;$&quot;* #,##0.00_-;_-&quot;$&quot;* &quot;-&quot;??_-;_-@_-"/>
    <numFmt numFmtId="166" formatCode="_ * #,##0.00_ ;_ * \-#,##0.00_ ;_ * &quot;-&quot;??_ ;_ @_ "/>
    <numFmt numFmtId="167" formatCode="_-* #,##0_-;\-* #,##0_-;_-* &quot;-&quot;??_-;_-@_-"/>
    <numFmt numFmtId="168" formatCode="[$-409]d/mmm/yyyy;@"/>
  </numFmts>
  <fonts count="40"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strike/>
      <sz val="11"/>
      <color rgb="FFFF0000"/>
      <name val="Georgia"/>
      <family val="1"/>
    </font>
    <font>
      <sz val="11"/>
      <color theme="0" tint="-0.499984740745262"/>
      <name val="Arial"/>
      <family val="2"/>
    </font>
    <font>
      <b/>
      <sz val="18"/>
      <color theme="1"/>
      <name val="Arial"/>
      <family val="2"/>
    </font>
    <font>
      <b/>
      <sz val="11"/>
      <color theme="1"/>
      <name val="Arial"/>
      <family val="2"/>
    </font>
    <font>
      <sz val="10"/>
      <name val="Arial"/>
      <family val="2"/>
    </font>
    <font>
      <sz val="9"/>
      <color theme="1"/>
      <name val="Arial"/>
      <family val="2"/>
    </font>
    <font>
      <b/>
      <sz val="10"/>
      <color theme="1"/>
      <name val="Arial"/>
      <family val="2"/>
    </font>
    <font>
      <sz val="12"/>
      <color indexed="8"/>
      <name val="Verdana"/>
      <family val="2"/>
    </font>
    <font>
      <sz val="11"/>
      <color indexed="8"/>
      <name val="Arial"/>
      <family val="2"/>
    </font>
    <font>
      <sz val="11"/>
      <name val="Calibri"/>
      <family val="2"/>
      <scheme val="minor"/>
    </font>
    <font>
      <sz val="12"/>
      <color indexed="8"/>
      <name val="Georgia"/>
      <family val="1"/>
    </font>
    <font>
      <sz val="10"/>
      <color indexed="8"/>
      <name val="Georgia"/>
      <family val="1"/>
    </font>
    <font>
      <u/>
      <sz val="10"/>
      <color indexed="8"/>
      <name val="Georgia"/>
      <family val="1"/>
    </font>
    <font>
      <sz val="10"/>
      <name val="Georgia"/>
      <family val="1"/>
    </font>
    <font>
      <sz val="18"/>
      <color indexed="8"/>
      <name val="Georgia"/>
      <family val="1"/>
    </font>
    <font>
      <sz val="11"/>
      <color theme="1"/>
      <name val="Georgia"/>
      <family val="1"/>
    </font>
    <font>
      <b/>
      <sz val="12"/>
      <color theme="1"/>
      <name val="Georgia"/>
      <family val="1"/>
    </font>
    <font>
      <sz val="10"/>
      <color indexed="22"/>
      <name val="Georgia"/>
      <family val="1"/>
    </font>
    <font>
      <sz val="10"/>
      <color indexed="20"/>
      <name val="Georgia"/>
      <family val="1"/>
    </font>
    <font>
      <sz val="10"/>
      <color indexed="18"/>
      <name val="Georgia"/>
      <family val="1"/>
    </font>
    <font>
      <u/>
      <sz val="10"/>
      <color indexed="20"/>
      <name val="Georgia"/>
      <family val="1"/>
    </font>
    <font>
      <i/>
      <sz val="10"/>
      <color indexed="11"/>
      <name val="Georgia"/>
      <family val="1"/>
    </font>
    <font>
      <b/>
      <i/>
      <sz val="10"/>
      <color indexed="20"/>
      <name val="Georgia"/>
      <family val="1"/>
    </font>
    <font>
      <sz val="10"/>
      <color rgb="FF000000"/>
      <name val="Georgia"/>
      <family val="1"/>
    </font>
    <font>
      <b/>
      <sz val="11"/>
      <color indexed="8"/>
      <name val="Arial"/>
      <family val="2"/>
    </font>
    <font>
      <sz val="9"/>
      <color indexed="81"/>
      <name val="Tahoma"/>
      <family val="2"/>
    </font>
    <font>
      <sz val="9"/>
      <name val="Arial"/>
      <family val="2"/>
    </font>
    <font>
      <sz val="8"/>
      <color theme="1"/>
      <name val="Arial"/>
      <family val="2"/>
    </font>
    <font>
      <b/>
      <sz val="22"/>
      <color theme="1"/>
      <name val="Arial"/>
      <family val="2"/>
    </font>
    <font>
      <sz val="10"/>
      <color theme="1"/>
      <name val="Arial"/>
      <family val="2"/>
    </font>
    <font>
      <i/>
      <sz val="10"/>
      <color theme="1"/>
      <name val="Arial"/>
      <family val="2"/>
    </font>
    <font>
      <b/>
      <sz val="11"/>
      <name val="Arial"/>
      <family val="2"/>
    </font>
    <font>
      <sz val="10"/>
      <color indexed="8"/>
      <name val="Arial"/>
      <family val="2"/>
    </font>
    <font>
      <b/>
      <sz val="11"/>
      <color theme="1"/>
      <name val="Arial"/>
      <family val="2"/>
      <charset val="204"/>
    </font>
    <font>
      <sz val="11"/>
      <name val="Arial"/>
      <family val="2"/>
      <charset val="204"/>
    </font>
  </fonts>
  <fills count="13">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rgb="FFFFC00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DFDD1"/>
        <bgColor indexed="64"/>
      </patternFill>
    </fill>
    <fill>
      <patternFill patternType="solid">
        <fgColor indexed="19"/>
        <bgColor auto="1"/>
      </patternFill>
    </fill>
    <fill>
      <patternFill patternType="solid">
        <fgColor theme="4" tint="0.79998168889431442"/>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8"/>
      </top>
      <bottom/>
      <diagonal/>
    </border>
    <border>
      <left/>
      <right/>
      <top/>
      <bottom style="medium">
        <color indexed="8"/>
      </bottom>
      <diagonal/>
    </border>
    <border>
      <left style="medium">
        <color indexed="8"/>
      </left>
      <right/>
      <top/>
      <bottom/>
      <diagonal/>
    </border>
    <border>
      <left/>
      <right style="thin">
        <color indexed="12"/>
      </right>
      <top/>
      <bottom/>
      <diagonal/>
    </border>
    <border>
      <left style="thin">
        <color indexed="12"/>
      </left>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thin">
        <color indexed="12"/>
      </left>
      <right/>
      <top style="medium">
        <color indexed="8"/>
      </top>
      <bottom/>
      <diagonal/>
    </border>
    <border>
      <left style="thin">
        <color indexed="12"/>
      </left>
      <right/>
      <top/>
      <bottom/>
      <diagonal/>
    </border>
    <border>
      <left/>
      <right/>
      <top/>
      <bottom style="dotted">
        <color indexed="21"/>
      </bottom>
      <diagonal/>
    </border>
    <border>
      <left/>
      <right/>
      <top style="dotted">
        <color indexed="21"/>
      </top>
      <bottom style="dashed">
        <color indexed="21"/>
      </bottom>
      <diagonal/>
    </border>
    <border>
      <left/>
      <right/>
      <top style="dashed">
        <color indexed="21"/>
      </top>
      <bottom style="dotted">
        <color indexed="21"/>
      </bottom>
      <diagonal/>
    </border>
    <border>
      <left/>
      <right/>
      <top style="dotted">
        <color indexed="21"/>
      </top>
      <bottom style="dotted">
        <color indexed="21"/>
      </bottom>
      <diagonal/>
    </border>
    <border>
      <left/>
      <right/>
      <top style="dotted">
        <color indexed="21"/>
      </top>
      <bottom/>
      <diagonal/>
    </border>
    <border>
      <left style="thin">
        <color indexed="12"/>
      </left>
      <right/>
      <top/>
      <bottom style="medium">
        <color indexed="8"/>
      </bottom>
      <diagonal/>
    </border>
    <border>
      <left/>
      <right/>
      <top style="medium">
        <color indexed="8"/>
      </top>
      <bottom style="thin">
        <color indexed="8"/>
      </bottom>
      <diagonal/>
    </border>
    <border>
      <left style="thin">
        <color indexed="12"/>
      </left>
      <right style="thin">
        <color indexed="8"/>
      </right>
      <top/>
      <bottom/>
      <diagonal/>
    </border>
    <border>
      <left style="thin">
        <color indexed="8"/>
      </left>
      <right/>
      <top/>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8"/>
      </top>
      <bottom style="medium">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12"/>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medium">
        <color indexed="8"/>
      </bottom>
      <diagonal/>
    </border>
    <border>
      <left style="thin">
        <color indexed="8"/>
      </left>
      <right/>
      <top style="thin">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theme="4" tint="0.39997558519241921"/>
      </left>
      <right/>
      <top style="thin">
        <color theme="4" tint="0.39997558519241921"/>
      </top>
      <bottom style="thin">
        <color theme="4" tint="0.39997558519241921"/>
      </bottom>
      <diagonal/>
    </border>
    <border>
      <left/>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12" fillId="0" borderId="0" applyNumberFormat="0" applyFill="0" applyBorder="0" applyProtection="0">
      <alignment vertical="top" wrapText="1"/>
    </xf>
    <xf numFmtId="164" fontId="1" fillId="0" borderId="0" applyFont="0" applyFill="0" applyBorder="0" applyAlignment="0" applyProtection="0"/>
    <xf numFmtId="0" fontId="9" fillId="0" borderId="0"/>
    <xf numFmtId="9"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298">
    <xf numFmtId="0" fontId="0" fillId="0" borderId="0" xfId="0"/>
    <xf numFmtId="0" fontId="3" fillId="0" borderId="0" xfId="0" applyFont="1"/>
    <xf numFmtId="0" fontId="2" fillId="0" borderId="0" xfId="0" applyFont="1"/>
    <xf numFmtId="0" fontId="7" fillId="0" borderId="0" xfId="0" applyFont="1" applyAlignment="1">
      <alignment vertical="center"/>
    </xf>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1" fontId="3" fillId="5" borderId="9" xfId="0" applyNumberFormat="1" applyFont="1" applyFill="1" applyBorder="1" applyAlignment="1">
      <alignment horizontal="center" vertical="center"/>
    </xf>
    <xf numFmtId="0" fontId="3" fillId="0" borderId="0" xfId="0" applyFont="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0" fillId="0" borderId="0" xfId="0"/>
    <xf numFmtId="0" fontId="0" fillId="0" borderId="6" xfId="0" applyBorder="1" applyAlignment="1"/>
    <xf numFmtId="0" fontId="0" fillId="0" borderId="9" xfId="0" applyBorder="1"/>
    <xf numFmtId="0" fontId="0" fillId="0" borderId="9" xfId="0" applyBorder="1" applyAlignment="1">
      <alignment wrapText="1"/>
    </xf>
    <xf numFmtId="0" fontId="0" fillId="0" borderId="9" xfId="0" applyFill="1" applyBorder="1"/>
    <xf numFmtId="0" fontId="0" fillId="0" borderId="9" xfId="0" applyFill="1" applyBorder="1" applyAlignment="1">
      <alignment wrapText="1"/>
    </xf>
    <xf numFmtId="0" fontId="14" fillId="2" borderId="9" xfId="0" applyFont="1" applyFill="1" applyBorder="1" applyAlignment="1"/>
    <xf numFmtId="0" fontId="0" fillId="6" borderId="9" xfId="0" applyFill="1" applyBorder="1"/>
    <xf numFmtId="0" fontId="0" fillId="0" borderId="0" xfId="0" applyFill="1" applyBorder="1"/>
    <xf numFmtId="0" fontId="14" fillId="0" borderId="0" xfId="0" applyFont="1" applyFill="1" applyBorder="1" applyAlignment="1"/>
    <xf numFmtId="0" fontId="0" fillId="0" borderId="9" xfId="0" applyBorder="1" applyAlignment="1">
      <alignment vertical="top" wrapText="1"/>
    </xf>
    <xf numFmtId="0" fontId="14" fillId="0" borderId="9" xfId="0" applyFont="1" applyBorder="1" applyAlignment="1">
      <alignment wrapText="1"/>
    </xf>
    <xf numFmtId="0" fontId="0" fillId="0" borderId="9" xfId="0" applyBorder="1"/>
    <xf numFmtId="0" fontId="0" fillId="0" borderId="9" xfId="0" applyBorder="1" applyAlignment="1">
      <alignment wrapText="1"/>
    </xf>
    <xf numFmtId="0" fontId="15" fillId="0" borderId="0" xfId="2" applyFont="1" applyAlignment="1">
      <alignment vertical="top" wrapText="1"/>
    </xf>
    <xf numFmtId="0" fontId="16" fillId="0" borderId="0" xfId="2" applyNumberFormat="1" applyFont="1" applyAlignment="1"/>
    <xf numFmtId="0" fontId="16" fillId="0" borderId="47" xfId="2" applyFont="1" applyBorder="1" applyAlignment="1"/>
    <xf numFmtId="0" fontId="16" fillId="0" borderId="46" xfId="2" applyFont="1" applyBorder="1" applyAlignment="1"/>
    <xf numFmtId="0" fontId="16" fillId="0" borderId="45" xfId="2" applyFont="1" applyBorder="1" applyAlignment="1"/>
    <xf numFmtId="0" fontId="16" fillId="0" borderId="15" xfId="2" applyFont="1" applyBorder="1" applyAlignment="1"/>
    <xf numFmtId="0" fontId="16" fillId="0" borderId="0" xfId="2" applyFont="1" applyBorder="1" applyAlignment="1"/>
    <xf numFmtId="0" fontId="16" fillId="0" borderId="12" xfId="2" applyFont="1" applyBorder="1" applyAlignment="1"/>
    <xf numFmtId="0" fontId="16" fillId="0" borderId="20" xfId="2" applyFont="1" applyBorder="1" applyAlignment="1"/>
    <xf numFmtId="0" fontId="16" fillId="0" borderId="52" xfId="2" applyNumberFormat="1" applyFont="1" applyBorder="1" applyAlignment="1">
      <alignment vertical="center"/>
    </xf>
    <xf numFmtId="0" fontId="16" fillId="0" borderId="40" xfId="2" applyFont="1" applyBorder="1" applyAlignment="1"/>
    <xf numFmtId="0" fontId="16" fillId="0" borderId="52" xfId="2" applyNumberFormat="1" applyFont="1" applyBorder="1" applyAlignment="1">
      <alignment horizontal="left" vertical="center"/>
    </xf>
    <xf numFmtId="0" fontId="16" fillId="0" borderId="43" xfId="2" applyNumberFormat="1" applyFont="1" applyBorder="1" applyAlignment="1">
      <alignment vertical="center"/>
    </xf>
    <xf numFmtId="0" fontId="16" fillId="0" borderId="13" xfId="2" applyFont="1" applyBorder="1" applyAlignment="1"/>
    <xf numFmtId="0" fontId="16" fillId="0" borderId="53" xfId="2" applyFont="1" applyBorder="1" applyAlignment="1"/>
    <xf numFmtId="0" fontId="16" fillId="0" borderId="29" xfId="2" applyFont="1" applyBorder="1" applyAlignment="1"/>
    <xf numFmtId="0" fontId="16" fillId="0" borderId="50" xfId="2" applyNumberFormat="1" applyFont="1" applyBorder="1" applyAlignment="1">
      <alignment vertical="center" wrapText="1"/>
    </xf>
    <xf numFmtId="0" fontId="16" fillId="0" borderId="50" xfId="2" applyNumberFormat="1" applyFont="1" applyBorder="1" applyAlignment="1">
      <alignment horizontal="center" vertical="center"/>
    </xf>
    <xf numFmtId="1" fontId="16" fillId="0" borderId="28" xfId="2" applyNumberFormat="1" applyFont="1" applyBorder="1" applyAlignment="1">
      <alignment vertical="center"/>
    </xf>
    <xf numFmtId="0" fontId="16" fillId="0" borderId="14" xfId="2" applyFont="1" applyBorder="1" applyAlignment="1"/>
    <xf numFmtId="1" fontId="16" fillId="0" borderId="40" xfId="2" applyNumberFormat="1" applyFont="1" applyBorder="1" applyAlignment="1">
      <alignment horizontal="center"/>
    </xf>
    <xf numFmtId="1" fontId="19" fillId="0" borderId="13" xfId="2" applyNumberFormat="1" applyFont="1" applyBorder="1" applyAlignment="1">
      <alignment horizontal="center"/>
    </xf>
    <xf numFmtId="1" fontId="19" fillId="0" borderId="20" xfId="2" applyNumberFormat="1" applyFont="1" applyBorder="1" applyAlignment="1">
      <alignment horizontal="center"/>
    </xf>
    <xf numFmtId="0" fontId="20" fillId="0" borderId="0" xfId="0" applyFont="1"/>
    <xf numFmtId="0" fontId="20" fillId="0" borderId="0" xfId="0" applyFont="1" applyBorder="1" applyAlignment="1">
      <alignment horizontal="left" wrapText="1"/>
    </xf>
    <xf numFmtId="0" fontId="16" fillId="0" borderId="0" xfId="2" applyNumberFormat="1" applyFont="1" applyBorder="1" applyAlignment="1"/>
    <xf numFmtId="0" fontId="21" fillId="0" borderId="0" xfId="0" applyFont="1" applyBorder="1" applyAlignment="1">
      <alignment horizontal="left" wrapText="1"/>
    </xf>
    <xf numFmtId="0" fontId="16" fillId="0" borderId="26" xfId="2" applyFont="1" applyBorder="1" applyAlignment="1"/>
    <xf numFmtId="1" fontId="22" fillId="0" borderId="34" xfId="2" applyNumberFormat="1" applyFont="1" applyBorder="1" applyAlignment="1">
      <alignment vertical="top" wrapText="1"/>
    </xf>
    <xf numFmtId="1" fontId="16" fillId="0" borderId="34" xfId="2" applyNumberFormat="1" applyFont="1" applyBorder="1" applyAlignment="1">
      <alignment vertical="top" wrapText="1"/>
    </xf>
    <xf numFmtId="1" fontId="23" fillId="0" borderId="33" xfId="2" applyNumberFormat="1" applyFont="1" applyBorder="1" applyAlignment="1">
      <alignment vertical="top" wrapText="1"/>
    </xf>
    <xf numFmtId="1" fontId="16" fillId="0" borderId="28" xfId="2" applyNumberFormat="1" applyFont="1" applyBorder="1" applyAlignment="1">
      <alignment vertical="top" wrapText="1"/>
    </xf>
    <xf numFmtId="1" fontId="22" fillId="0" borderId="31" xfId="2" applyNumberFormat="1" applyFont="1" applyBorder="1" applyAlignment="1">
      <alignment vertical="top" wrapText="1"/>
    </xf>
    <xf numFmtId="0" fontId="16" fillId="0" borderId="31" xfId="2" applyNumberFormat="1" applyFont="1" applyBorder="1" applyAlignment="1">
      <alignment vertical="top" wrapText="1"/>
    </xf>
    <xf numFmtId="1" fontId="23" fillId="0" borderId="30" xfId="2" applyNumberFormat="1" applyFont="1" applyBorder="1" applyAlignment="1">
      <alignment vertical="top" wrapText="1"/>
    </xf>
    <xf numFmtId="1" fontId="16" fillId="0" borderId="31" xfId="2" applyNumberFormat="1" applyFont="1" applyBorder="1" applyAlignment="1">
      <alignment vertical="top" wrapText="1"/>
    </xf>
    <xf numFmtId="0" fontId="23" fillId="0" borderId="30" xfId="2" applyNumberFormat="1" applyFont="1" applyBorder="1" applyAlignment="1">
      <alignment vertical="top" wrapText="1"/>
    </xf>
    <xf numFmtId="0" fontId="22" fillId="0" borderId="55" xfId="2" applyNumberFormat="1" applyFont="1" applyBorder="1" applyAlignment="1">
      <alignment vertical="top" wrapText="1"/>
    </xf>
    <xf numFmtId="0" fontId="22" fillId="0" borderId="56" xfId="2" applyNumberFormat="1" applyFont="1" applyBorder="1" applyAlignment="1">
      <alignment vertical="top" wrapText="1"/>
    </xf>
    <xf numFmtId="1" fontId="16" fillId="0" borderId="27" xfId="2" applyNumberFormat="1" applyFont="1" applyBorder="1" applyAlignment="1">
      <alignment vertical="top" wrapText="1"/>
    </xf>
    <xf numFmtId="1" fontId="16" fillId="0" borderId="19" xfId="2" applyNumberFormat="1" applyFont="1" applyBorder="1" applyAlignment="1">
      <alignment vertical="top" wrapText="1"/>
    </xf>
    <xf numFmtId="1" fontId="16" fillId="0" borderId="15" xfId="2" applyNumberFormat="1" applyFont="1" applyBorder="1" applyAlignment="1"/>
    <xf numFmtId="1" fontId="16" fillId="0" borderId="57" xfId="2" applyNumberFormat="1" applyFont="1" applyBorder="1" applyAlignment="1">
      <alignment vertical="top" wrapText="1"/>
    </xf>
    <xf numFmtId="1" fontId="22" fillId="0" borderId="57" xfId="2" applyNumberFormat="1" applyFont="1" applyBorder="1" applyAlignment="1">
      <alignment vertical="top" wrapText="1"/>
    </xf>
    <xf numFmtId="1" fontId="23" fillId="0" borderId="57" xfId="2" applyNumberFormat="1" applyFont="1" applyBorder="1" applyAlignment="1">
      <alignment vertical="top" wrapText="1"/>
    </xf>
    <xf numFmtId="1" fontId="16" fillId="0" borderId="26" xfId="2" applyNumberFormat="1" applyFont="1" applyBorder="1" applyAlignment="1">
      <alignment vertical="top" wrapText="1"/>
    </xf>
    <xf numFmtId="0" fontId="16" fillId="0" borderId="34" xfId="2" applyNumberFormat="1" applyFont="1" applyBorder="1" applyAlignment="1">
      <alignment vertical="top" wrapText="1"/>
    </xf>
    <xf numFmtId="0" fontId="16" fillId="0" borderId="19" xfId="2" applyFont="1" applyBorder="1" applyAlignment="1"/>
    <xf numFmtId="0" fontId="23" fillId="0" borderId="33" xfId="2" applyNumberFormat="1" applyFont="1" applyBorder="1" applyAlignment="1">
      <alignment vertical="top" wrapText="1"/>
    </xf>
    <xf numFmtId="0" fontId="16" fillId="0" borderId="28" xfId="2" applyFont="1" applyBorder="1" applyAlignment="1"/>
    <xf numFmtId="1" fontId="16" fillId="0" borderId="0" xfId="2" applyNumberFormat="1" applyFont="1" applyBorder="1" applyAlignment="1">
      <alignment horizontal="justify" vertical="top" wrapText="1"/>
    </xf>
    <xf numFmtId="0" fontId="16" fillId="0" borderId="31" xfId="2" applyNumberFormat="1" applyFont="1" applyBorder="1" applyAlignment="1">
      <alignment horizontal="justify" vertical="top" wrapText="1"/>
    </xf>
    <xf numFmtId="1" fontId="16" fillId="0" borderId="31" xfId="2" applyNumberFormat="1" applyFont="1" applyBorder="1" applyAlignment="1"/>
    <xf numFmtId="1" fontId="16" fillId="0" borderId="28" xfId="2" applyNumberFormat="1" applyFont="1" applyBorder="1" applyAlignment="1"/>
    <xf numFmtId="1" fontId="16" fillId="0" borderId="36" xfId="2" applyNumberFormat="1" applyFont="1" applyBorder="1" applyAlignment="1">
      <alignment horizontal="left" vertical="top" wrapText="1"/>
    </xf>
    <xf numFmtId="1" fontId="16" fillId="0" borderId="35" xfId="2" applyNumberFormat="1" applyFont="1" applyBorder="1" applyAlignment="1">
      <alignment horizontal="left" vertical="top" wrapText="1"/>
    </xf>
    <xf numFmtId="1" fontId="23" fillId="0" borderId="28" xfId="2" applyNumberFormat="1" applyFont="1" applyBorder="1" applyAlignment="1">
      <alignment vertical="top" wrapText="1"/>
    </xf>
    <xf numFmtId="1" fontId="16" fillId="0" borderId="53" xfId="2" applyNumberFormat="1" applyFont="1" applyBorder="1" applyAlignment="1"/>
    <xf numFmtId="1" fontId="16" fillId="0" borderId="58" xfId="2" applyNumberFormat="1" applyFont="1" applyBorder="1" applyAlignment="1"/>
    <xf numFmtId="1" fontId="16" fillId="0" borderId="28" xfId="2" applyNumberFormat="1" applyFont="1" applyBorder="1" applyAlignment="1">
      <alignment vertical="top"/>
    </xf>
    <xf numFmtId="1" fontId="16" fillId="0" borderId="27" xfId="2" applyNumberFormat="1" applyFont="1" applyBorder="1" applyAlignment="1"/>
    <xf numFmtId="1" fontId="16" fillId="0" borderId="19" xfId="2" applyNumberFormat="1" applyFont="1" applyBorder="1" applyAlignment="1">
      <alignment vertical="top"/>
    </xf>
    <xf numFmtId="1" fontId="25" fillId="0" borderId="57" xfId="2" applyNumberFormat="1" applyFont="1" applyBorder="1" applyAlignment="1">
      <alignment vertical="top" wrapText="1"/>
    </xf>
    <xf numFmtId="0" fontId="25" fillId="0" borderId="33" xfId="2" applyNumberFormat="1" applyFont="1" applyBorder="1" applyAlignment="1">
      <alignment vertical="top" wrapText="1"/>
    </xf>
    <xf numFmtId="0" fontId="25" fillId="0" borderId="30" xfId="2" applyNumberFormat="1" applyFont="1" applyBorder="1" applyAlignment="1">
      <alignment vertical="top" wrapText="1"/>
    </xf>
    <xf numFmtId="1" fontId="16" fillId="0" borderId="32" xfId="2" applyNumberFormat="1" applyFont="1" applyBorder="1" applyAlignment="1">
      <alignment vertical="top" wrapText="1"/>
    </xf>
    <xf numFmtId="1" fontId="16" fillId="0" borderId="0" xfId="2" applyNumberFormat="1" applyFont="1" applyBorder="1" applyAlignment="1">
      <alignment vertical="top" wrapText="1"/>
    </xf>
    <xf numFmtId="1" fontId="16" fillId="0" borderId="29" xfId="2" applyNumberFormat="1" applyFont="1" applyBorder="1" applyAlignment="1">
      <alignment vertical="top" wrapText="1"/>
    </xf>
    <xf numFmtId="1" fontId="16" fillId="0" borderId="13" xfId="2" applyNumberFormat="1" applyFont="1" applyBorder="1" applyAlignment="1">
      <alignment vertical="top" wrapText="1"/>
    </xf>
    <xf numFmtId="1" fontId="16" fillId="0" borderId="26" xfId="2" applyNumberFormat="1" applyFont="1" applyBorder="1" applyAlignment="1">
      <alignment vertical="top"/>
    </xf>
    <xf numFmtId="0" fontId="16" fillId="0" borderId="25" xfId="2" applyFont="1" applyBorder="1" applyAlignment="1"/>
    <xf numFmtId="1" fontId="23" fillId="0" borderId="20" xfId="2" applyNumberFormat="1" applyFont="1" applyBorder="1" applyAlignment="1">
      <alignment vertical="top" wrapText="1"/>
    </xf>
    <xf numFmtId="0" fontId="23" fillId="0" borderId="24" xfId="2" applyNumberFormat="1" applyFont="1" applyBorder="1" applyAlignment="1">
      <alignment horizontal="justify" vertical="top" wrapText="1"/>
    </xf>
    <xf numFmtId="0" fontId="23" fillId="0" borderId="20" xfId="2" applyNumberFormat="1" applyFont="1" applyBorder="1" applyAlignment="1">
      <alignment vertical="top" wrapText="1"/>
    </xf>
    <xf numFmtId="0" fontId="23" fillId="0" borderId="23" xfId="2" applyNumberFormat="1" applyFont="1" applyBorder="1" applyAlignment="1">
      <alignment horizontal="justify" vertical="top" wrapText="1"/>
    </xf>
    <xf numFmtId="0" fontId="23" fillId="0" borderId="22" xfId="2" applyNumberFormat="1" applyFont="1" applyBorder="1" applyAlignment="1">
      <alignment horizontal="left" vertical="top" wrapText="1"/>
    </xf>
    <xf numFmtId="1" fontId="23" fillId="0" borderId="21" xfId="2" applyNumberFormat="1" applyFont="1" applyBorder="1" applyAlignment="1">
      <alignment horizontal="justify" vertical="top" wrapText="1"/>
    </xf>
    <xf numFmtId="1" fontId="23" fillId="0" borderId="0" xfId="2" applyNumberFormat="1" applyFont="1" applyBorder="1" applyAlignment="1">
      <alignment vertical="top" wrapText="1"/>
    </xf>
    <xf numFmtId="0" fontId="23" fillId="0" borderId="0" xfId="2" applyNumberFormat="1" applyFont="1" applyBorder="1" applyAlignment="1">
      <alignment vertical="top" wrapText="1"/>
    </xf>
    <xf numFmtId="1" fontId="26" fillId="0" borderId="0" xfId="2" applyNumberFormat="1" applyFont="1" applyBorder="1" applyAlignment="1">
      <alignment horizontal="justify" vertical="top" wrapText="1"/>
    </xf>
    <xf numFmtId="1" fontId="27" fillId="0" borderId="0" xfId="2" applyNumberFormat="1" applyFont="1" applyBorder="1" applyAlignment="1">
      <alignment horizontal="justify" vertical="top" wrapText="1"/>
    </xf>
    <xf numFmtId="1" fontId="19" fillId="0" borderId="17" xfId="2" applyNumberFormat="1" applyFont="1" applyBorder="1" applyAlignment="1">
      <alignment horizontal="center"/>
    </xf>
    <xf numFmtId="1" fontId="19" fillId="0" borderId="16" xfId="2" applyNumberFormat="1" applyFont="1" applyBorder="1" applyAlignment="1">
      <alignment horizontal="center"/>
    </xf>
    <xf numFmtId="1" fontId="16" fillId="0" borderId="20" xfId="2" applyNumberFormat="1" applyFont="1" applyBorder="1" applyAlignment="1">
      <alignment vertical="center"/>
    </xf>
    <xf numFmtId="0" fontId="16" fillId="0" borderId="9" xfId="2" applyNumberFormat="1" applyFont="1" applyBorder="1" applyAlignment="1">
      <alignment vertical="center" wrapText="1"/>
    </xf>
    <xf numFmtId="0" fontId="28" fillId="0" borderId="9" xfId="0" applyFont="1" applyBorder="1" applyAlignment="1">
      <alignment horizontal="center" vertical="center" wrapText="1"/>
    </xf>
    <xf numFmtId="0" fontId="16" fillId="6" borderId="43" xfId="2" applyNumberFormat="1" applyFont="1" applyFill="1" applyBorder="1" applyAlignment="1">
      <alignment horizontal="center" vertical="center"/>
    </xf>
    <xf numFmtId="0" fontId="16" fillId="6" borderId="59" xfId="2" applyNumberFormat="1" applyFont="1" applyFill="1" applyBorder="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Fill="1" applyAlignment="1">
      <alignment vertical="center"/>
    </xf>
    <xf numFmtId="0" fontId="3" fillId="0" borderId="0" xfId="0" applyFont="1" applyFill="1" applyAlignment="1">
      <alignment vertical="center"/>
    </xf>
    <xf numFmtId="0" fontId="8"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167" fontId="3" fillId="0" borderId="0" xfId="3" applyNumberFormat="1" applyFont="1" applyAlignment="1">
      <alignment vertical="center"/>
    </xf>
    <xf numFmtId="2" fontId="3" fillId="5" borderId="9" xfId="0" applyNumberFormat="1" applyFont="1" applyFill="1" applyBorder="1" applyAlignment="1">
      <alignment vertical="center"/>
    </xf>
    <xf numFmtId="2" fontId="3" fillId="5" borderId="9" xfId="0" applyNumberFormat="1" applyFont="1" applyFill="1" applyBorder="1" applyAlignment="1">
      <alignment vertical="center" wrapText="1"/>
    </xf>
    <xf numFmtId="1" fontId="16" fillId="0" borderId="53" xfId="2" applyNumberFormat="1" applyFont="1" applyBorder="1" applyAlignment="1">
      <alignment horizontal="center"/>
    </xf>
    <xf numFmtId="1" fontId="16" fillId="0" borderId="0" xfId="2" applyNumberFormat="1" applyFont="1" applyBorder="1" applyAlignment="1">
      <alignment horizontal="center"/>
    </xf>
    <xf numFmtId="1" fontId="16" fillId="0" borderId="54" xfId="2" applyNumberFormat="1" applyFont="1" applyBorder="1" applyAlignment="1">
      <alignment horizontal="center" vertical="center" wrapText="1"/>
    </xf>
    <xf numFmtId="0" fontId="16" fillId="0" borderId="9" xfId="2" applyNumberFormat="1" applyFont="1" applyBorder="1" applyAlignment="1">
      <alignment horizontal="left" vertical="center" wrapText="1"/>
    </xf>
    <xf numFmtId="1" fontId="16" fillId="0" borderId="13" xfId="2" applyNumberFormat="1" applyFont="1" applyBorder="1" applyAlignment="1">
      <alignment horizontal="center"/>
    </xf>
    <xf numFmtId="0" fontId="16" fillId="6" borderId="60" xfId="2" applyNumberFormat="1" applyFont="1" applyFill="1" applyBorder="1" applyAlignment="1">
      <alignment horizontal="center" vertical="center"/>
    </xf>
    <xf numFmtId="0" fontId="18" fillId="0" borderId="9" xfId="2" applyNumberFormat="1" applyFont="1" applyBorder="1" applyAlignment="1">
      <alignment horizontal="left" vertical="center" wrapText="1"/>
    </xf>
    <xf numFmtId="1" fontId="16" fillId="0" borderId="9" xfId="2" applyNumberFormat="1" applyFont="1" applyBorder="1" applyAlignment="1">
      <alignment horizontal="center" vertical="center" wrapText="1"/>
    </xf>
    <xf numFmtId="1" fontId="16" fillId="0" borderId="46" xfId="2" applyNumberFormat="1" applyFont="1" applyBorder="1" applyAlignment="1">
      <alignment horizontal="center"/>
    </xf>
    <xf numFmtId="0" fontId="16" fillId="0" borderId="51" xfId="2" applyNumberFormat="1" applyFont="1" applyBorder="1" applyAlignment="1">
      <alignment vertical="center" wrapText="1"/>
    </xf>
    <xf numFmtId="0" fontId="16" fillId="6" borderId="41" xfId="2" applyNumberFormat="1" applyFont="1" applyFill="1" applyBorder="1" applyAlignment="1">
      <alignment horizontal="center" vertical="center"/>
    </xf>
    <xf numFmtId="0" fontId="16" fillId="6" borderId="42" xfId="2" applyNumberFormat="1" applyFont="1" applyFill="1" applyBorder="1" applyAlignment="1">
      <alignment horizontal="center" vertical="center"/>
    </xf>
    <xf numFmtId="0" fontId="16" fillId="0" borderId="44" xfId="2" applyNumberFormat="1" applyFont="1" applyBorder="1" applyAlignment="1">
      <alignment vertical="center" wrapText="1"/>
    </xf>
    <xf numFmtId="0" fontId="3" fillId="3" borderId="9"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8" fillId="0" borderId="0" xfId="0" applyFont="1" applyAlignment="1">
      <alignment vertical="center"/>
    </xf>
    <xf numFmtId="0" fontId="0" fillId="0" borderId="0" xfId="0" applyFont="1"/>
    <xf numFmtId="0" fontId="33" fillId="0" borderId="1" xfId="0" applyFont="1" applyBorder="1" applyAlignment="1">
      <alignment vertical="center"/>
    </xf>
    <xf numFmtId="0" fontId="0" fillId="0" borderId="0" xfId="0" applyFont="1" applyAlignment="1">
      <alignment horizontal="center"/>
    </xf>
    <xf numFmtId="0" fontId="14" fillId="0" borderId="0" xfId="0" applyFont="1" applyFill="1"/>
    <xf numFmtId="0" fontId="14" fillId="0" borderId="61" xfId="0" applyFont="1" applyFill="1" applyBorder="1"/>
    <xf numFmtId="0" fontId="3" fillId="7" borderId="9" xfId="0" applyFont="1" applyFill="1" applyBorder="1" applyAlignment="1">
      <alignment vertical="center" wrapText="1"/>
    </xf>
    <xf numFmtId="3" fontId="8" fillId="0" borderId="0" xfId="0" applyNumberFormat="1" applyFont="1" applyFill="1" applyBorder="1" applyAlignment="1">
      <alignment vertical="center" wrapText="1"/>
    </xf>
    <xf numFmtId="3" fontId="8" fillId="2" borderId="9" xfId="0" applyNumberFormat="1" applyFont="1" applyFill="1" applyBorder="1" applyAlignment="1">
      <alignment horizontal="center" vertical="center" wrapText="1"/>
    </xf>
    <xf numFmtId="3" fontId="8" fillId="4" borderId="9" xfId="9" applyNumberFormat="1" applyFont="1" applyFill="1" applyBorder="1" applyAlignment="1">
      <alignment horizontal="right" vertical="center" wrapText="1"/>
    </xf>
    <xf numFmtId="9" fontId="8" fillId="9" borderId="9" xfId="1" applyFont="1" applyFill="1" applyBorder="1" applyAlignment="1">
      <alignment horizontal="center" vertical="center"/>
    </xf>
    <xf numFmtId="0" fontId="3" fillId="12" borderId="9" xfId="0" applyFont="1" applyFill="1" applyBorder="1" applyAlignment="1">
      <alignment horizontal="center" vertical="center" wrapText="1"/>
    </xf>
    <xf numFmtId="0" fontId="3" fillId="12" borderId="9" xfId="0" applyFont="1" applyFill="1" applyBorder="1" applyAlignment="1">
      <alignment horizontal="center" vertical="center"/>
    </xf>
    <xf numFmtId="0" fontId="4" fillId="12" borderId="9" xfId="0" applyFont="1" applyFill="1" applyBorder="1" applyAlignment="1">
      <alignment horizontal="center" vertical="center"/>
    </xf>
    <xf numFmtId="0" fontId="32" fillId="12" borderId="9"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2" fontId="3" fillId="9" borderId="9" xfId="0" applyNumberFormat="1" applyFont="1" applyFill="1" applyBorder="1" applyAlignment="1">
      <alignment horizontal="center" vertical="center"/>
    </xf>
    <xf numFmtId="3" fontId="3" fillId="5" borderId="9" xfId="0" applyNumberFormat="1" applyFont="1" applyFill="1" applyBorder="1" applyAlignment="1">
      <alignment vertical="center"/>
    </xf>
    <xf numFmtId="3" fontId="3" fillId="4" borderId="9"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0" fontId="3" fillId="7" borderId="9" xfId="0" applyFont="1" applyFill="1" applyBorder="1" applyAlignment="1">
      <alignment horizontal="center" vertical="center"/>
    </xf>
    <xf numFmtId="0" fontId="9"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34" fillId="12"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13" fillId="12" borderId="9" xfId="2" applyNumberFormat="1" applyFont="1" applyFill="1" applyBorder="1" applyAlignment="1">
      <alignment vertical="center" wrapText="1"/>
    </xf>
    <xf numFmtId="4" fontId="3" fillId="5" borderId="9" xfId="0" applyNumberFormat="1" applyFont="1" applyFill="1" applyBorder="1" applyAlignment="1">
      <alignment vertical="center"/>
    </xf>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3" borderId="8" xfId="0" applyFont="1" applyFill="1" applyBorder="1" applyAlignment="1">
      <alignment vertical="center" wrapText="1"/>
    </xf>
    <xf numFmtId="1" fontId="3" fillId="3" borderId="9" xfId="0" applyNumberFormat="1" applyFont="1" applyFill="1" applyBorder="1" applyAlignment="1">
      <alignment horizontal="center" vertical="center"/>
    </xf>
    <xf numFmtId="37" fontId="3" fillId="3" borderId="7" xfId="0" applyNumberFormat="1" applyFont="1" applyFill="1" applyBorder="1" applyAlignment="1">
      <alignment vertical="center"/>
    </xf>
    <xf numFmtId="2" fontId="3" fillId="3" borderId="9" xfId="0" applyNumberFormat="1" applyFont="1" applyFill="1" applyBorder="1" applyAlignment="1">
      <alignment vertical="center"/>
    </xf>
    <xf numFmtId="9" fontId="3" fillId="9" borderId="9" xfId="1" applyFont="1" applyFill="1" applyBorder="1" applyAlignment="1">
      <alignment horizontal="center" vertical="center"/>
    </xf>
    <xf numFmtId="3" fontId="29" fillId="7" borderId="9" xfId="2" applyNumberFormat="1" applyFont="1" applyFill="1" applyBorder="1" applyAlignment="1">
      <alignment vertical="center"/>
    </xf>
    <xf numFmtId="0" fontId="8" fillId="12" borderId="9" xfId="0" applyFont="1" applyFill="1" applyBorder="1" applyAlignment="1">
      <alignment horizontal="center" vertical="center"/>
    </xf>
    <xf numFmtId="10" fontId="4" fillId="9" borderId="9" xfId="1" applyNumberFormat="1" applyFont="1" applyFill="1" applyBorder="1" applyAlignment="1">
      <alignment horizontal="center" vertical="center"/>
    </xf>
    <xf numFmtId="9" fontId="3" fillId="9" borderId="9" xfId="1" applyFont="1" applyFill="1" applyBorder="1" applyAlignment="1">
      <alignment horizontal="center" vertical="center" wrapText="1"/>
    </xf>
    <xf numFmtId="3" fontId="8" fillId="4" borderId="9" xfId="0" applyNumberFormat="1" applyFont="1" applyFill="1" applyBorder="1" applyAlignment="1">
      <alignment vertical="center"/>
    </xf>
    <xf numFmtId="9" fontId="8" fillId="9" borderId="9" xfId="1" applyFont="1" applyFill="1" applyBorder="1" applyAlignment="1">
      <alignment horizontal="center" vertical="center" wrapText="1"/>
    </xf>
    <xf numFmtId="1" fontId="8" fillId="3" borderId="10" xfId="0" applyNumberFormat="1" applyFont="1" applyFill="1" applyBorder="1" applyAlignment="1">
      <alignment horizontal="center" vertical="center"/>
    </xf>
    <xf numFmtId="1" fontId="8" fillId="5" borderId="9" xfId="0" applyNumberFormat="1" applyFont="1" applyFill="1" applyBorder="1" applyAlignment="1">
      <alignment horizontal="center" vertical="center"/>
    </xf>
    <xf numFmtId="0" fontId="3" fillId="0" borderId="62" xfId="0" applyFont="1" applyBorder="1"/>
    <xf numFmtId="0" fontId="3" fillId="8"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8" borderId="9" xfId="0" applyFont="1" applyFill="1" applyBorder="1" applyAlignment="1">
      <alignment horizontal="left" vertical="center" wrapText="1"/>
    </xf>
    <xf numFmtId="164" fontId="3" fillId="5" borderId="9" xfId="10" applyFont="1" applyFill="1" applyBorder="1" applyAlignment="1">
      <alignment vertical="center"/>
    </xf>
    <xf numFmtId="164" fontId="3" fillId="5" borderId="9" xfId="10" applyFont="1" applyFill="1" applyBorder="1" applyAlignment="1">
      <alignment horizontal="center" vertical="center"/>
    </xf>
    <xf numFmtId="0" fontId="38" fillId="4" borderId="9" xfId="0" applyFont="1" applyFill="1" applyBorder="1" applyAlignment="1">
      <alignment horizontal="center" vertical="center"/>
    </xf>
    <xf numFmtId="3" fontId="3" fillId="0" borderId="0" xfId="0" applyNumberFormat="1" applyFont="1"/>
    <xf numFmtId="164" fontId="39" fillId="5" borderId="9" xfId="10" applyFont="1" applyFill="1" applyBorder="1" applyAlignment="1">
      <alignment horizontal="center" vertical="center"/>
    </xf>
    <xf numFmtId="0" fontId="6" fillId="0" borderId="0" xfId="0" applyFont="1" applyAlignment="1">
      <alignment horizontal="left"/>
    </xf>
    <xf numFmtId="0" fontId="4" fillId="0" borderId="0" xfId="0" quotePrefix="1" applyFont="1" applyAlignment="1">
      <alignment horizontal="left" vertical="center" wrapText="1"/>
    </xf>
    <xf numFmtId="0" fontId="4" fillId="0" borderId="0" xfId="0" quotePrefix="1" applyFont="1" applyAlignment="1">
      <alignment horizontal="left" vertical="top" wrapText="1"/>
    </xf>
    <xf numFmtId="0" fontId="4" fillId="0" borderId="0" xfId="0" applyFont="1" applyAlignment="1">
      <alignment horizontal="left" vertical="top" wrapText="1"/>
    </xf>
    <xf numFmtId="0" fontId="3" fillId="0" borderId="0" xfId="0" quotePrefix="1" applyFont="1" applyAlignment="1">
      <alignment horizontal="left" vertical="center" wrapText="1"/>
    </xf>
    <xf numFmtId="0" fontId="2" fillId="2" borderId="0" xfId="0" applyFont="1" applyFill="1" applyAlignment="1">
      <alignment horizontal="center"/>
    </xf>
    <xf numFmtId="0" fontId="4" fillId="0" borderId="0" xfId="0" quotePrefix="1" applyFont="1" applyBorder="1" applyAlignment="1">
      <alignment horizontal="left" vertical="center" wrapText="1"/>
    </xf>
    <xf numFmtId="0" fontId="3" fillId="0" borderId="0" xfId="0" quotePrefix="1" applyFont="1" applyBorder="1" applyAlignment="1">
      <alignment horizontal="left" vertical="center" wrapText="1"/>
    </xf>
    <xf numFmtId="0" fontId="24" fillId="0" borderId="22" xfId="2" applyNumberFormat="1" applyFont="1" applyBorder="1" applyAlignment="1">
      <alignment horizontal="left" vertical="top" wrapText="1"/>
    </xf>
    <xf numFmtId="1" fontId="24" fillId="0" borderId="22" xfId="2" applyNumberFormat="1" applyFont="1" applyBorder="1" applyAlignment="1">
      <alignment horizontal="left" vertical="top" wrapText="1"/>
    </xf>
    <xf numFmtId="0" fontId="19" fillId="11" borderId="18" xfId="2" applyNumberFormat="1" applyFont="1" applyFill="1" applyBorder="1" applyAlignment="1">
      <alignment horizontal="center"/>
    </xf>
    <xf numFmtId="1" fontId="19" fillId="11" borderId="17" xfId="2" applyNumberFormat="1" applyFont="1" applyFill="1" applyBorder="1" applyAlignment="1">
      <alignment horizontal="center"/>
    </xf>
    <xf numFmtId="0" fontId="16" fillId="11" borderId="18" xfId="2" applyNumberFormat="1" applyFont="1" applyFill="1" applyBorder="1" applyAlignment="1">
      <alignment horizontal="left"/>
    </xf>
    <xf numFmtId="1" fontId="16" fillId="11" borderId="17" xfId="2" applyNumberFormat="1" applyFont="1" applyFill="1" applyBorder="1" applyAlignment="1">
      <alignment horizontal="left"/>
    </xf>
    <xf numFmtId="0" fontId="16" fillId="0" borderId="0" xfId="2" applyNumberFormat="1" applyFont="1" applyBorder="1" applyAlignment="1">
      <alignment vertical="top" wrapText="1"/>
    </xf>
    <xf numFmtId="1" fontId="16" fillId="0" borderId="0" xfId="2" applyNumberFormat="1" applyFont="1" applyBorder="1" applyAlignment="1">
      <alignment vertical="top" wrapText="1"/>
    </xf>
    <xf numFmtId="0" fontId="16" fillId="0" borderId="21" xfId="2" applyNumberFormat="1" applyFont="1" applyBorder="1" applyAlignment="1">
      <alignment horizontal="left" vertical="top" wrapText="1"/>
    </xf>
    <xf numFmtId="1" fontId="16" fillId="0" borderId="21" xfId="2" applyNumberFormat="1" applyFont="1" applyBorder="1" applyAlignment="1">
      <alignment horizontal="left" vertical="top" wrapText="1"/>
    </xf>
    <xf numFmtId="0" fontId="16" fillId="0" borderId="37" xfId="2" applyNumberFormat="1" applyFont="1" applyBorder="1" applyAlignment="1">
      <alignment vertical="top" wrapText="1"/>
    </xf>
    <xf numFmtId="1" fontId="16" fillId="0" borderId="38" xfId="2" applyNumberFormat="1" applyFont="1" applyBorder="1" applyAlignment="1">
      <alignment vertical="top" wrapText="1"/>
    </xf>
    <xf numFmtId="1" fontId="16" fillId="0" borderId="39" xfId="2" applyNumberFormat="1" applyFont="1" applyBorder="1" applyAlignment="1">
      <alignment vertical="top" wrapText="1"/>
    </xf>
    <xf numFmtId="0" fontId="16" fillId="0" borderId="23" xfId="2" applyNumberFormat="1" applyFont="1" applyBorder="1" applyAlignment="1">
      <alignment vertical="top" wrapText="1"/>
    </xf>
    <xf numFmtId="1" fontId="16" fillId="0" borderId="23" xfId="2" applyNumberFormat="1" applyFont="1" applyBorder="1" applyAlignment="1">
      <alignment vertical="top" wrapText="1"/>
    </xf>
    <xf numFmtId="0" fontId="16" fillId="0" borderId="24" xfId="2" applyNumberFormat="1" applyFont="1" applyBorder="1" applyAlignment="1">
      <alignment vertical="top" wrapText="1"/>
    </xf>
    <xf numFmtId="1" fontId="16" fillId="0" borderId="24" xfId="2" applyNumberFormat="1" applyFont="1" applyBorder="1" applyAlignment="1">
      <alignment vertical="top" wrapText="1"/>
    </xf>
    <xf numFmtId="0" fontId="16" fillId="0" borderId="29" xfId="2" applyNumberFormat="1" applyFont="1" applyBorder="1" applyAlignment="1">
      <alignment horizontal="left" vertical="top" wrapText="1"/>
    </xf>
    <xf numFmtId="1" fontId="16" fillId="0" borderId="0" xfId="2" applyNumberFormat="1" applyFont="1" applyBorder="1" applyAlignment="1">
      <alignment horizontal="left" vertical="top" wrapText="1"/>
    </xf>
    <xf numFmtId="0" fontId="24" fillId="0" borderId="29" xfId="2" applyNumberFormat="1" applyFont="1" applyBorder="1" applyAlignment="1">
      <alignment horizontal="left" vertical="top" wrapText="1"/>
    </xf>
    <xf numFmtId="0" fontId="16" fillId="0" borderId="37" xfId="2" applyNumberFormat="1" applyFont="1" applyBorder="1" applyAlignment="1">
      <alignment horizontal="left" vertical="top" wrapText="1"/>
    </xf>
    <xf numFmtId="1" fontId="16" fillId="0" borderId="38" xfId="2" applyNumberFormat="1" applyFont="1" applyBorder="1" applyAlignment="1">
      <alignment horizontal="left" vertical="top" wrapText="1"/>
    </xf>
    <xf numFmtId="1" fontId="16" fillId="0" borderId="0" xfId="2" applyNumberFormat="1" applyFont="1" applyBorder="1" applyAlignment="1">
      <alignment horizontal="center"/>
    </xf>
    <xf numFmtId="0" fontId="19" fillId="2" borderId="48" xfId="2" applyNumberFormat="1" applyFont="1" applyFill="1" applyBorder="1" applyAlignment="1">
      <alignment horizontal="center"/>
    </xf>
    <xf numFmtId="1" fontId="19" fillId="2" borderId="49" xfId="2" applyNumberFormat="1" applyFont="1" applyFill="1" applyBorder="1" applyAlignment="1">
      <alignment horizontal="center"/>
    </xf>
    <xf numFmtId="0" fontId="21" fillId="0" borderId="0" xfId="0" quotePrefix="1" applyFont="1" applyBorder="1" applyAlignment="1">
      <alignment horizontal="left" wrapText="1"/>
    </xf>
    <xf numFmtId="1" fontId="16" fillId="0" borderId="29" xfId="2" applyNumberFormat="1" applyFont="1" applyBorder="1" applyAlignment="1">
      <alignment horizontal="center"/>
    </xf>
    <xf numFmtId="0" fontId="6" fillId="0" borderId="0" xfId="0" applyFont="1" applyFill="1" applyAlignment="1">
      <alignment horizontal="left"/>
    </xf>
    <xf numFmtId="37" fontId="3" fillId="7" borderId="9" xfId="0" applyNumberFormat="1" applyFont="1" applyFill="1" applyBorder="1" applyAlignment="1">
      <alignment horizontal="center" vertical="center"/>
    </xf>
    <xf numFmtId="0" fontId="3" fillId="5" borderId="9" xfId="0" applyFont="1" applyFill="1" applyBorder="1" applyAlignment="1">
      <alignment horizontal="left" vertical="center" wrapText="1"/>
    </xf>
    <xf numFmtId="4" fontId="3" fillId="5" borderId="9" xfId="0" applyNumberFormat="1" applyFont="1" applyFill="1" applyBorder="1" applyAlignment="1">
      <alignment horizontal="center" vertical="center"/>
    </xf>
    <xf numFmtId="0" fontId="3" fillId="8" borderId="9" xfId="0" applyFont="1" applyFill="1" applyBorder="1" applyAlignment="1">
      <alignment horizontal="center" vertical="center" wrapText="1"/>
    </xf>
    <xf numFmtId="3" fontId="3" fillId="5" borderId="9" xfId="0" applyNumberFormat="1" applyFont="1" applyFill="1" applyBorder="1" applyAlignment="1">
      <alignment horizontal="center" vertical="center"/>
    </xf>
    <xf numFmtId="0" fontId="3" fillId="8" borderId="9"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3" fillId="12" borderId="9" xfId="0" applyFont="1" applyFill="1" applyBorder="1" applyAlignment="1">
      <alignment horizontal="center" vertical="center"/>
    </xf>
    <xf numFmtId="0" fontId="37" fillId="12" borderId="9" xfId="2" applyNumberFormat="1" applyFont="1" applyFill="1" applyBorder="1" applyAlignment="1">
      <alignment horizontal="center" vertical="center" wrapText="1"/>
    </xf>
    <xf numFmtId="0" fontId="13" fillId="12" borderId="9" xfId="2" applyNumberFormat="1" applyFont="1" applyFill="1" applyBorder="1" applyAlignment="1">
      <alignment horizontal="center" vertical="center"/>
    </xf>
    <xf numFmtId="10" fontId="4" fillId="9" borderId="9" xfId="1" applyNumberFormat="1" applyFont="1" applyFill="1" applyBorder="1" applyAlignment="1">
      <alignment horizontal="right" vertical="center"/>
    </xf>
    <xf numFmtId="3" fontId="3" fillId="8" borderId="9"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3" fontId="3" fillId="8" borderId="9" xfId="0" applyNumberFormat="1" applyFont="1" applyFill="1" applyBorder="1" applyAlignment="1">
      <alignment horizontal="left" vertical="center" wrapText="1"/>
    </xf>
    <xf numFmtId="0" fontId="34" fillId="12"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3" fontId="3" fillId="4" borderId="9"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3" fillId="3" borderId="9" xfId="0" applyFont="1" applyFill="1" applyBorder="1" applyAlignment="1">
      <alignment horizontal="left" vertical="center"/>
    </xf>
    <xf numFmtId="0" fontId="8" fillId="3" borderId="9" xfId="0" applyFont="1" applyFill="1" applyBorder="1" applyAlignment="1">
      <alignment horizontal="center" vertical="center" wrapText="1"/>
    </xf>
    <xf numFmtId="0" fontId="3" fillId="10" borderId="9" xfId="0" applyFont="1" applyFill="1" applyBorder="1" applyAlignment="1">
      <alignment horizontal="center" vertical="center"/>
    </xf>
    <xf numFmtId="168" fontId="3" fillId="10" borderId="9" xfId="0" applyNumberFormat="1" applyFont="1" applyFill="1" applyBorder="1" applyAlignment="1">
      <alignment horizontal="center" vertical="center"/>
    </xf>
    <xf numFmtId="3" fontId="8" fillId="4" borderId="9" xfId="0" applyNumberFormat="1" applyFont="1" applyFill="1" applyBorder="1" applyAlignment="1">
      <alignment horizontal="center" vertical="center" wrapText="1"/>
    </xf>
    <xf numFmtId="3" fontId="3" fillId="10" borderId="9"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8" fillId="6" borderId="9" xfId="0" applyFont="1" applyFill="1" applyBorder="1" applyAlignment="1">
      <alignment horizontal="lef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6" borderId="9" xfId="0" applyFont="1" applyFill="1" applyBorder="1" applyAlignment="1">
      <alignment horizontal="center" vertical="center"/>
    </xf>
    <xf numFmtId="0" fontId="8" fillId="6" borderId="9"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4" fillId="12" borderId="9" xfId="0" applyFont="1" applyFill="1" applyBorder="1" applyAlignment="1">
      <alignment horizontal="center" vertical="center" wrapText="1"/>
    </xf>
    <xf numFmtId="0" fontId="3" fillId="12" borderId="8" xfId="0" applyFont="1" applyFill="1" applyBorder="1" applyAlignment="1">
      <alignment horizontal="center" vertical="center"/>
    </xf>
    <xf numFmtId="0" fontId="3" fillId="12" borderId="11" xfId="0" applyFont="1" applyFill="1" applyBorder="1" applyAlignment="1">
      <alignment horizontal="center" vertical="center"/>
    </xf>
    <xf numFmtId="0" fontId="3" fillId="12" borderId="5" xfId="0" applyFont="1" applyFill="1" applyBorder="1" applyAlignment="1">
      <alignment horizontal="center" vertical="center"/>
    </xf>
    <xf numFmtId="0" fontId="33" fillId="0" borderId="0" xfId="0" applyFont="1" applyAlignment="1">
      <alignment horizontal="center" vertical="center" wrapText="1"/>
    </xf>
    <xf numFmtId="0" fontId="8" fillId="2" borderId="9" xfId="0" applyFont="1" applyFill="1" applyBorder="1" applyAlignment="1">
      <alignment horizontal="center" vertical="center" wrapText="1"/>
    </xf>
    <xf numFmtId="3" fontId="8" fillId="2" borderId="9" xfId="0" applyNumberFormat="1" applyFont="1" applyFill="1" applyBorder="1" applyAlignment="1">
      <alignment horizontal="center" vertical="center" wrapText="1"/>
    </xf>
    <xf numFmtId="3" fontId="8" fillId="3" borderId="9" xfId="9" applyNumberFormat="1" applyFont="1" applyFill="1" applyBorder="1" applyAlignment="1">
      <alignment horizontal="center" vertical="center" wrapText="1"/>
    </xf>
    <xf numFmtId="0" fontId="36" fillId="12" borderId="9" xfId="0" applyFont="1" applyFill="1" applyBorder="1" applyAlignment="1">
      <alignment horizontal="center" vertical="center"/>
    </xf>
    <xf numFmtId="0" fontId="8" fillId="12" borderId="9" xfId="0" applyFont="1" applyFill="1" applyBorder="1" applyAlignment="1">
      <alignment horizontal="center" vertical="center"/>
    </xf>
    <xf numFmtId="0" fontId="3" fillId="5" borderId="9"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8" fillId="12" borderId="8" xfId="0" applyFont="1" applyFill="1" applyBorder="1" applyAlignment="1">
      <alignment horizontal="center" vertical="center"/>
    </xf>
    <xf numFmtId="0" fontId="8" fillId="12" borderId="5" xfId="0" applyFont="1" applyFill="1" applyBorder="1" applyAlignment="1">
      <alignment horizontal="center" vertical="center"/>
    </xf>
    <xf numFmtId="0" fontId="3" fillId="12" borderId="9" xfId="0" applyFont="1" applyFill="1" applyBorder="1" applyAlignment="1">
      <alignment horizontal="left" vertical="center" wrapText="1"/>
    </xf>
    <xf numFmtId="0" fontId="29" fillId="3" borderId="9" xfId="2" applyFont="1" applyFill="1" applyBorder="1" applyAlignment="1">
      <alignment horizontal="center" vertical="center" wrapText="1"/>
    </xf>
    <xf numFmtId="3" fontId="29" fillId="3" borderId="9" xfId="2" applyNumberFormat="1" applyFont="1" applyFill="1" applyBorder="1" applyAlignment="1">
      <alignment horizontal="center" vertical="center"/>
    </xf>
    <xf numFmtId="0" fontId="29" fillId="7" borderId="9" xfId="2" applyFont="1" applyFill="1" applyBorder="1" applyAlignment="1">
      <alignment horizontal="center" vertical="center" wrapText="1"/>
    </xf>
    <xf numFmtId="0" fontId="3" fillId="8" borderId="11" xfId="0" applyFont="1" applyFill="1" applyBorder="1" applyAlignment="1">
      <alignment horizontal="center" vertical="center" wrapText="1"/>
    </xf>
    <xf numFmtId="0" fontId="8" fillId="6" borderId="8" xfId="0" applyFont="1" applyFill="1" applyBorder="1" applyAlignment="1">
      <alignment horizontal="left" vertical="center"/>
    </xf>
    <xf numFmtId="0" fontId="8" fillId="6" borderId="11" xfId="0" applyFont="1" applyFill="1" applyBorder="1" applyAlignment="1">
      <alignment horizontal="left" vertical="center"/>
    </xf>
    <xf numFmtId="0" fontId="8" fillId="6" borderId="5" xfId="0" applyFont="1" applyFill="1" applyBorder="1" applyAlignment="1">
      <alignment horizontal="left" vertical="center"/>
    </xf>
  </cellXfs>
  <cellStyles count="11">
    <cellStyle name="Comma" xfId="10" builtinId="3"/>
    <cellStyle name="Comma 2" xfId="7"/>
    <cellStyle name="Comma 3" xfId="3"/>
    <cellStyle name="Currency 2" xfId="6"/>
    <cellStyle name="Currency 3" xfId="9"/>
    <cellStyle name="Normal" xfId="0" builtinId="0"/>
    <cellStyle name="Normal 2" xfId="2"/>
    <cellStyle name="Normal 3" xfId="4"/>
    <cellStyle name="Normal 7" xfId="8"/>
    <cellStyle name="Percent" xfId="1" builtinId="5"/>
    <cellStyle name="Percent 2" xfId="5"/>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0</xdr:colOff>
      <xdr:row>11</xdr:row>
      <xdr:rowOff>0</xdr:rowOff>
    </xdr:from>
    <xdr:ext cx="1749206" cy="514286"/>
    <xdr:pic>
      <xdr:nvPicPr>
        <xdr:cNvPr id="2" name="Picture 1">
          <a:extLst>
            <a:ext uri="{FF2B5EF4-FFF2-40B4-BE49-F238E27FC236}">
              <a16:creationId xmlns:a16="http://schemas.microsoft.com/office/drawing/2014/main" id="{00CDCFB0-5728-4CA9-A28C-F97A787A343C}"/>
            </a:ext>
          </a:extLst>
        </xdr:cNvPr>
        <xdr:cNvPicPr>
          <a:picLocks noChangeAspect="1"/>
        </xdr:cNvPicPr>
      </xdr:nvPicPr>
      <xdr:blipFill>
        <a:blip xmlns:r="http://schemas.openxmlformats.org/officeDocument/2006/relationships" r:embed="rId1"/>
        <a:stretch>
          <a:fillRect/>
        </a:stretch>
      </xdr:blipFill>
      <xdr:spPr>
        <a:xfrm>
          <a:off x="6845300" y="4368800"/>
          <a:ext cx="1749206" cy="514286"/>
        </a:xfrm>
        <a:prstGeom prst="rect">
          <a:avLst/>
        </a:prstGeom>
      </xdr:spPr>
    </xdr:pic>
    <xdr:clientData/>
  </xdr:oneCellAnchor>
  <xdr:oneCellAnchor>
    <xdr:from>
      <xdr:col>2</xdr:col>
      <xdr:colOff>0</xdr:colOff>
      <xdr:row>14</xdr:row>
      <xdr:rowOff>534988</xdr:rowOff>
    </xdr:from>
    <xdr:ext cx="2431745" cy="400000"/>
    <xdr:pic>
      <xdr:nvPicPr>
        <xdr:cNvPr id="3" name="Picture 2">
          <a:extLst>
            <a:ext uri="{FF2B5EF4-FFF2-40B4-BE49-F238E27FC236}">
              <a16:creationId xmlns:a16="http://schemas.microsoft.com/office/drawing/2014/main" id="{3BD8A92A-807A-445C-A1AC-EA51998EAA8E}"/>
            </a:ext>
          </a:extLst>
        </xdr:cNvPr>
        <xdr:cNvPicPr>
          <a:picLocks noChangeAspect="1"/>
        </xdr:cNvPicPr>
      </xdr:nvPicPr>
      <xdr:blipFill>
        <a:blip xmlns:r="http://schemas.openxmlformats.org/officeDocument/2006/relationships" r:embed="rId2"/>
        <a:stretch>
          <a:fillRect/>
        </a:stretch>
      </xdr:blipFill>
      <xdr:spPr>
        <a:xfrm>
          <a:off x="6845300" y="6840538"/>
          <a:ext cx="2431745" cy="400000"/>
        </a:xfrm>
        <a:prstGeom prst="rect">
          <a:avLst/>
        </a:prstGeom>
      </xdr:spPr>
    </xdr:pic>
    <xdr:clientData/>
  </xdr:oneCellAnchor>
  <xdr:oneCellAnchor>
    <xdr:from>
      <xdr:col>2</xdr:col>
      <xdr:colOff>23813</xdr:colOff>
      <xdr:row>14</xdr:row>
      <xdr:rowOff>0</xdr:rowOff>
    </xdr:from>
    <xdr:ext cx="1244444" cy="371429"/>
    <xdr:pic>
      <xdr:nvPicPr>
        <xdr:cNvPr id="4" name="Picture 3">
          <a:extLst>
            <a:ext uri="{FF2B5EF4-FFF2-40B4-BE49-F238E27FC236}">
              <a16:creationId xmlns:a16="http://schemas.microsoft.com/office/drawing/2014/main" id="{6E5926C1-45FA-45B9-A0FB-5ABAE3E00777}"/>
            </a:ext>
          </a:extLst>
        </xdr:cNvPr>
        <xdr:cNvPicPr>
          <a:picLocks noChangeAspect="1"/>
        </xdr:cNvPicPr>
      </xdr:nvPicPr>
      <xdr:blipFill>
        <a:blip xmlns:r="http://schemas.openxmlformats.org/officeDocument/2006/relationships" r:embed="rId3"/>
        <a:stretch>
          <a:fillRect/>
        </a:stretch>
      </xdr:blipFill>
      <xdr:spPr>
        <a:xfrm>
          <a:off x="6869113" y="6305550"/>
          <a:ext cx="1244444" cy="371429"/>
        </a:xfrm>
        <a:prstGeom prst="rect">
          <a:avLst/>
        </a:prstGeom>
      </xdr:spPr>
    </xdr:pic>
    <xdr:clientData/>
  </xdr:oneCellAnchor>
  <xdr:twoCellAnchor editAs="oneCell">
    <xdr:from>
      <xdr:col>0</xdr:col>
      <xdr:colOff>38100</xdr:colOff>
      <xdr:row>0</xdr:row>
      <xdr:rowOff>28575</xdr:rowOff>
    </xdr:from>
    <xdr:to>
      <xdr:col>0</xdr:col>
      <xdr:colOff>3165475</xdr:colOff>
      <xdr:row>2</xdr:row>
      <xdr:rowOff>29243</xdr:rowOff>
    </xdr:to>
    <xdr:pic>
      <xdr:nvPicPr>
        <xdr:cNvPr id="5" name="Picture 4" descr="https://tgf.sharepoint.com/sites/inside/Communications%20%20Templates%20%20Logos%20Library/TheGlobalFundLogo_Color_en.jpg">
          <a:extLst>
            <a:ext uri="{FF2B5EF4-FFF2-40B4-BE49-F238E27FC236}">
              <a16:creationId xmlns:a16="http://schemas.microsoft.com/office/drawing/2014/main" id="{EAAB304C-8754-4A85-9AC8-1C597185571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28575"/>
          <a:ext cx="3127375" cy="368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3</xdr:col>
      <xdr:colOff>103368</xdr:colOff>
      <xdr:row>0</xdr:row>
      <xdr:rowOff>482600</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7E27544E-A77C-4D04-AD2C-E580B8ADC8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421697" cy="428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40821</xdr:colOff>
      <xdr:row>0</xdr:row>
      <xdr:rowOff>54430</xdr:rowOff>
    </xdr:from>
    <xdr:to>
      <xdr:col>2</xdr:col>
      <xdr:colOff>1346200</xdr:colOff>
      <xdr:row>0</xdr:row>
      <xdr:rowOff>452979</xdr:rowOff>
    </xdr:to>
    <xdr:pic>
      <xdr:nvPicPr>
        <xdr:cNvPr id="2" name="Picture 1" descr="https://tgf.sharepoint.com/sites/inside/Communications%20%20Templates%20%20Logos%20Library/TheGlobalFundLogo_Color_en.jpg">
          <a:extLst>
            <a:ext uri="{FF2B5EF4-FFF2-40B4-BE49-F238E27FC236}">
              <a16:creationId xmlns:a16="http://schemas.microsoft.com/office/drawing/2014/main" id="{E0597CCF-9EFE-472F-B7A4-A5802D08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 y="54430"/>
          <a:ext cx="3184979" cy="398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view="pageBreakPreview" topLeftCell="A4" zoomScale="130" zoomScaleNormal="100" zoomScaleSheetLayoutView="130" workbookViewId="0">
      <selection activeCell="A6" sqref="A6:B6"/>
    </sheetView>
  </sheetViews>
  <sheetFormatPr defaultRowHeight="14.5" x14ac:dyDescent="0.35"/>
  <cols>
    <col min="1" max="2" width="50.6328125" customWidth="1"/>
  </cols>
  <sheetData>
    <row r="1" spans="1:2" s="1" customFormat="1" ht="14" x14ac:dyDescent="0.3"/>
    <row r="2" spans="1:2" s="1" customFormat="1" ht="14" x14ac:dyDescent="0.3"/>
    <row r="3" spans="1:2" s="1" customFormat="1" ht="14" x14ac:dyDescent="0.3"/>
    <row r="4" spans="1:2" s="1" customFormat="1" ht="15.5" x14ac:dyDescent="0.35">
      <c r="A4" s="201" t="s">
        <v>0</v>
      </c>
      <c r="B4" s="201"/>
    </row>
    <row r="5" spans="1:2" s="1" customFormat="1" ht="15.5" x14ac:dyDescent="0.35">
      <c r="A5" s="2"/>
    </row>
    <row r="6" spans="1:2" ht="47.5" customHeight="1" x14ac:dyDescent="0.35">
      <c r="A6" s="202" t="s">
        <v>1</v>
      </c>
      <c r="B6" s="202"/>
    </row>
    <row r="7" spans="1:2" ht="32.15" customHeight="1" x14ac:dyDescent="0.35">
      <c r="A7" s="203" t="s">
        <v>2</v>
      </c>
      <c r="B7" s="203"/>
    </row>
    <row r="8" spans="1:2" ht="45" customHeight="1" x14ac:dyDescent="0.35">
      <c r="A8" s="197" t="s">
        <v>3</v>
      </c>
      <c r="B8" s="197"/>
    </row>
    <row r="9" spans="1:2" ht="75.650000000000006" customHeight="1" x14ac:dyDescent="0.35">
      <c r="A9" s="197" t="s">
        <v>15</v>
      </c>
      <c r="B9" s="197"/>
    </row>
    <row r="10" spans="1:2" ht="60" customHeight="1" x14ac:dyDescent="0.35">
      <c r="A10" s="197" t="s">
        <v>4</v>
      </c>
      <c r="B10" s="197"/>
    </row>
    <row r="11" spans="1:2" ht="28.5" customHeight="1" x14ac:dyDescent="0.35">
      <c r="A11" s="197" t="s">
        <v>5</v>
      </c>
      <c r="B11" s="197"/>
    </row>
    <row r="12" spans="1:2" ht="41.15" customHeight="1" x14ac:dyDescent="0.35">
      <c r="A12" s="197" t="s">
        <v>6</v>
      </c>
      <c r="B12" s="197"/>
    </row>
    <row r="13" spans="1:2" ht="61" customHeight="1" x14ac:dyDescent="0.35">
      <c r="A13" s="199" t="s">
        <v>7</v>
      </c>
      <c r="B13" s="199"/>
    </row>
    <row r="14" spans="1:2" ht="50.5" customHeight="1" x14ac:dyDescent="0.35">
      <c r="A14" s="197" t="s">
        <v>8</v>
      </c>
      <c r="B14" s="197"/>
    </row>
    <row r="15" spans="1:2" ht="48.65" customHeight="1" x14ac:dyDescent="0.35">
      <c r="A15" s="197" t="s">
        <v>9</v>
      </c>
      <c r="B15" s="197"/>
    </row>
    <row r="16" spans="1:2" ht="25.5" customHeight="1" x14ac:dyDescent="0.35">
      <c r="A16" s="200" t="s">
        <v>10</v>
      </c>
      <c r="B16" s="200"/>
    </row>
    <row r="17" spans="1:3" ht="31.5" customHeight="1" x14ac:dyDescent="0.35">
      <c r="A17" s="197" t="s">
        <v>11</v>
      </c>
      <c r="B17" s="197"/>
    </row>
    <row r="18" spans="1:3" ht="31.5" customHeight="1" x14ac:dyDescent="0.35">
      <c r="A18" s="198" t="s">
        <v>12</v>
      </c>
      <c r="B18" s="199"/>
    </row>
    <row r="19" spans="1:3" ht="33" customHeight="1" x14ac:dyDescent="0.35">
      <c r="A19" s="198" t="s">
        <v>13</v>
      </c>
      <c r="B19" s="199"/>
    </row>
    <row r="21" spans="1:3" x14ac:dyDescent="0.35">
      <c r="A21" s="196" t="s">
        <v>14</v>
      </c>
      <c r="B21" s="196"/>
      <c r="C21" s="196"/>
    </row>
  </sheetData>
  <sheetProtection password="81D7" sheet="1" objects="1" scenarios="1"/>
  <mergeCells count="16">
    <mergeCell ref="A10:B10"/>
    <mergeCell ref="A4:B4"/>
    <mergeCell ref="A6:B6"/>
    <mergeCell ref="A7:B7"/>
    <mergeCell ref="A8:B8"/>
    <mergeCell ref="A9:B9"/>
    <mergeCell ref="A21:C21"/>
    <mergeCell ref="A17:B17"/>
    <mergeCell ref="A18:B18"/>
    <mergeCell ref="A19:B19"/>
    <mergeCell ref="A11:B11"/>
    <mergeCell ref="A12:B12"/>
    <mergeCell ref="A13:B13"/>
    <mergeCell ref="A14:B14"/>
    <mergeCell ref="A15:B15"/>
    <mergeCell ref="A16:B16"/>
  </mergeCells>
  <pageMargins left="0.7" right="0.7" top="0.75" bottom="0.75" header="0.3" footer="0.3"/>
  <pageSetup paperSize="9" scale="6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93"/>
  <sheetViews>
    <sheetView topLeftCell="C80" zoomScale="91" zoomScaleNormal="91" workbookViewId="0">
      <selection activeCell="D81" sqref="D81"/>
    </sheetView>
  </sheetViews>
  <sheetFormatPr defaultColWidth="9.36328125" defaultRowHeight="15.5" x14ac:dyDescent="0.3"/>
  <cols>
    <col min="1" max="1" width="4" style="27" customWidth="1"/>
    <col min="2" max="2" width="29.6328125" style="27" customWidth="1"/>
    <col min="3" max="4" width="80.6328125" style="27" customWidth="1"/>
    <col min="5" max="5" width="6.26953125" style="27" customWidth="1"/>
    <col min="6" max="6" width="41.08984375" style="27" customWidth="1"/>
    <col min="7" max="7" width="40" style="27" customWidth="1"/>
    <col min="8" max="254" width="9.36328125" style="27"/>
    <col min="255" max="16384" width="9.36328125" style="26"/>
  </cols>
  <sheetData>
    <row r="1" spans="1:9" s="27" customFormat="1" ht="24" hidden="1" customHeight="1" x14ac:dyDescent="0.45">
      <c r="A1" s="206" t="s">
        <v>119</v>
      </c>
      <c r="B1" s="207"/>
      <c r="C1" s="207"/>
      <c r="D1" s="207"/>
      <c r="E1" s="45"/>
      <c r="F1" s="32"/>
      <c r="G1" s="32"/>
      <c r="H1" s="32"/>
      <c r="I1" s="31"/>
    </row>
    <row r="2" spans="1:9" s="27" customFormat="1" ht="13.5" hidden="1" customHeight="1" x14ac:dyDescent="0.45">
      <c r="A2" s="108"/>
      <c r="B2" s="107"/>
      <c r="C2" s="107"/>
      <c r="D2" s="107"/>
      <c r="E2" s="32"/>
      <c r="F2" s="32"/>
      <c r="G2" s="32"/>
      <c r="H2" s="32"/>
      <c r="I2" s="31"/>
    </row>
    <row r="3" spans="1:9" s="27" customFormat="1" ht="13.5" hidden="1" customHeight="1" x14ac:dyDescent="0.3">
      <c r="A3" s="208" t="s">
        <v>120</v>
      </c>
      <c r="B3" s="209"/>
      <c r="C3" s="209"/>
      <c r="D3" s="209"/>
      <c r="E3" s="45"/>
      <c r="F3" s="32"/>
      <c r="G3" s="32"/>
      <c r="H3" s="32"/>
      <c r="I3" s="67"/>
    </row>
    <row r="4" spans="1:9" s="27" customFormat="1" ht="12.75" hidden="1" customHeight="1" x14ac:dyDescent="0.3">
      <c r="A4" s="73"/>
      <c r="B4" s="33"/>
      <c r="C4" s="33"/>
      <c r="D4" s="33"/>
      <c r="E4" s="32"/>
      <c r="F4" s="32"/>
      <c r="G4" s="32"/>
      <c r="H4" s="32"/>
      <c r="I4" s="31"/>
    </row>
    <row r="5" spans="1:9" s="27" customFormat="1" ht="12" hidden="1" customHeight="1" x14ac:dyDescent="0.3">
      <c r="A5" s="97"/>
      <c r="B5" s="106"/>
      <c r="C5" s="105"/>
      <c r="D5" s="32"/>
      <c r="E5" s="92"/>
      <c r="F5" s="32"/>
      <c r="G5" s="32"/>
      <c r="H5" s="32"/>
      <c r="I5" s="31"/>
    </row>
    <row r="6" spans="1:9" s="27" customFormat="1" ht="93.75" hidden="1" customHeight="1" x14ac:dyDescent="0.3">
      <c r="A6" s="99">
        <v>1</v>
      </c>
      <c r="B6" s="104" t="s">
        <v>121</v>
      </c>
      <c r="C6" s="210" t="s">
        <v>122</v>
      </c>
      <c r="D6" s="211"/>
      <c r="E6" s="32"/>
      <c r="F6" s="32"/>
      <c r="G6" s="32"/>
      <c r="H6" s="32"/>
      <c r="I6" s="31"/>
    </row>
    <row r="7" spans="1:9" s="27" customFormat="1" ht="48" hidden="1" customHeight="1" x14ac:dyDescent="0.3">
      <c r="A7" s="97"/>
      <c r="B7" s="103"/>
      <c r="C7" s="210" t="s">
        <v>123</v>
      </c>
      <c r="D7" s="211"/>
      <c r="E7" s="92"/>
      <c r="F7" s="32"/>
      <c r="G7" s="32"/>
      <c r="H7" s="32"/>
      <c r="I7" s="31"/>
    </row>
    <row r="8" spans="1:9" s="27" customFormat="1" ht="37.5" hidden="1" customHeight="1" x14ac:dyDescent="0.3">
      <c r="A8" s="97"/>
      <c r="B8" s="102"/>
      <c r="C8" s="212" t="s">
        <v>124</v>
      </c>
      <c r="D8" s="213"/>
      <c r="E8" s="32"/>
      <c r="F8" s="32"/>
      <c r="G8" s="32"/>
      <c r="H8" s="32"/>
      <c r="I8" s="31"/>
    </row>
    <row r="9" spans="1:9" s="27" customFormat="1" ht="87.75" hidden="1" customHeight="1" x14ac:dyDescent="0.3">
      <c r="A9" s="99">
        <v>2</v>
      </c>
      <c r="B9" s="101" t="s">
        <v>125</v>
      </c>
      <c r="C9" s="204" t="s">
        <v>126</v>
      </c>
      <c r="D9" s="205"/>
      <c r="E9" s="32"/>
      <c r="F9" s="32"/>
      <c r="G9" s="32"/>
      <c r="H9" s="32"/>
      <c r="I9" s="31"/>
    </row>
    <row r="10" spans="1:9" s="27" customFormat="1" ht="34.5" hidden="1" customHeight="1" x14ac:dyDescent="0.3">
      <c r="A10" s="99">
        <v>3</v>
      </c>
      <c r="B10" s="100" t="s">
        <v>127</v>
      </c>
      <c r="C10" s="217" t="s">
        <v>128</v>
      </c>
      <c r="D10" s="218"/>
      <c r="E10" s="32"/>
      <c r="F10" s="32"/>
      <c r="G10" s="32"/>
      <c r="H10" s="32"/>
      <c r="I10" s="31"/>
    </row>
    <row r="11" spans="1:9" s="27" customFormat="1" ht="37.5" hidden="1" customHeight="1" x14ac:dyDescent="0.3">
      <c r="A11" s="99">
        <v>6</v>
      </c>
      <c r="B11" s="98" t="s">
        <v>129</v>
      </c>
      <c r="C11" s="219" t="s">
        <v>130</v>
      </c>
      <c r="D11" s="220"/>
      <c r="E11" s="32"/>
      <c r="F11" s="32"/>
      <c r="G11" s="32"/>
      <c r="H11" s="32"/>
      <c r="I11" s="31"/>
    </row>
    <row r="12" spans="1:9" s="27" customFormat="1" ht="12.75" hidden="1" customHeight="1" x14ac:dyDescent="0.3">
      <c r="A12" s="97"/>
      <c r="B12" s="96"/>
      <c r="C12" s="96"/>
      <c r="D12" s="96"/>
      <c r="E12" s="32"/>
      <c r="F12" s="32"/>
      <c r="G12" s="32"/>
      <c r="H12" s="32"/>
      <c r="I12" s="31"/>
    </row>
    <row r="13" spans="1:9" s="27" customFormat="1" ht="13.5" hidden="1" customHeight="1" x14ac:dyDescent="0.3">
      <c r="A13" s="95"/>
      <c r="B13" s="94"/>
      <c r="C13" s="94"/>
      <c r="D13" s="94"/>
      <c r="E13" s="32"/>
      <c r="F13" s="32"/>
      <c r="G13" s="32"/>
      <c r="H13" s="32"/>
      <c r="I13" s="31"/>
    </row>
    <row r="14" spans="1:9" s="27" customFormat="1" ht="13.5" hidden="1" customHeight="1" x14ac:dyDescent="0.3">
      <c r="A14" s="208" t="s">
        <v>131</v>
      </c>
      <c r="B14" s="209"/>
      <c r="C14" s="209"/>
      <c r="D14" s="209"/>
      <c r="E14" s="45"/>
      <c r="F14" s="32"/>
      <c r="G14" s="32"/>
      <c r="H14" s="32"/>
      <c r="I14" s="67"/>
    </row>
    <row r="15" spans="1:9" s="27" customFormat="1" ht="12.75" hidden="1" customHeight="1" x14ac:dyDescent="0.3">
      <c r="A15" s="73"/>
      <c r="B15" s="65"/>
      <c r="C15" s="65"/>
      <c r="D15" s="65"/>
      <c r="E15" s="92"/>
      <c r="F15" s="92"/>
      <c r="G15" s="32"/>
      <c r="H15" s="32"/>
      <c r="I15" s="31"/>
    </row>
    <row r="16" spans="1:9" s="27" customFormat="1" ht="38.25" hidden="1" customHeight="1" x14ac:dyDescent="0.3">
      <c r="A16" s="75"/>
      <c r="B16" s="64" t="s">
        <v>132</v>
      </c>
      <c r="C16" s="63" t="s">
        <v>119</v>
      </c>
      <c r="D16" s="63" t="s">
        <v>133</v>
      </c>
      <c r="E16" s="93"/>
      <c r="F16" s="92"/>
      <c r="G16" s="32"/>
      <c r="H16" s="32"/>
      <c r="I16" s="31"/>
    </row>
    <row r="17" spans="1:9" s="27" customFormat="1" ht="45" hidden="1" customHeight="1" x14ac:dyDescent="0.3">
      <c r="A17" s="75"/>
      <c r="B17" s="90" t="s">
        <v>134</v>
      </c>
      <c r="C17" s="59" t="s">
        <v>135</v>
      </c>
      <c r="D17" s="58"/>
      <c r="E17" s="41"/>
      <c r="F17" s="32"/>
      <c r="G17" s="32"/>
      <c r="H17" s="32"/>
      <c r="I17" s="31"/>
    </row>
    <row r="18" spans="1:9" s="27" customFormat="1" ht="13.5" hidden="1" customHeight="1" x14ac:dyDescent="0.3">
      <c r="A18" s="53"/>
      <c r="B18" s="91"/>
      <c r="C18" s="91"/>
      <c r="D18" s="91"/>
      <c r="E18" s="32"/>
      <c r="F18" s="32"/>
      <c r="G18" s="32"/>
      <c r="H18" s="32"/>
      <c r="I18" s="31"/>
    </row>
    <row r="19" spans="1:9" s="27" customFormat="1" ht="13.5" hidden="1" customHeight="1" x14ac:dyDescent="0.3">
      <c r="A19" s="208" t="s">
        <v>136</v>
      </c>
      <c r="B19" s="209"/>
      <c r="C19" s="209"/>
      <c r="D19" s="209"/>
      <c r="E19" s="45"/>
      <c r="F19" s="32"/>
      <c r="G19" s="32"/>
      <c r="H19" s="32"/>
      <c r="I19" s="67"/>
    </row>
    <row r="20" spans="1:9" s="27" customFormat="1" ht="12.75" hidden="1" customHeight="1" x14ac:dyDescent="0.3">
      <c r="A20" s="73"/>
      <c r="B20" s="65"/>
      <c r="C20" s="65"/>
      <c r="D20" s="65"/>
      <c r="E20" s="32"/>
      <c r="F20" s="32"/>
      <c r="G20" s="32"/>
      <c r="H20" s="32"/>
      <c r="I20" s="31"/>
    </row>
    <row r="21" spans="1:9" s="27" customFormat="1" ht="38.25" hidden="1" customHeight="1" x14ac:dyDescent="0.3">
      <c r="A21" s="75"/>
      <c r="B21" s="64" t="s">
        <v>132</v>
      </c>
      <c r="C21" s="63" t="s">
        <v>119</v>
      </c>
      <c r="D21" s="63" t="s">
        <v>133</v>
      </c>
      <c r="E21" s="41"/>
      <c r="F21" s="32"/>
      <c r="G21" s="32"/>
      <c r="H21" s="32"/>
      <c r="I21" s="31"/>
    </row>
    <row r="22" spans="1:9" s="27" customFormat="1" ht="25.5" hidden="1" customHeight="1" x14ac:dyDescent="0.3">
      <c r="A22" s="75"/>
      <c r="B22" s="90" t="s">
        <v>137</v>
      </c>
      <c r="C22" s="61"/>
      <c r="D22" s="58"/>
      <c r="E22" s="41"/>
      <c r="F22" s="32"/>
      <c r="G22" s="32"/>
      <c r="H22" s="32"/>
      <c r="I22" s="31"/>
    </row>
    <row r="23" spans="1:9" s="27" customFormat="1" ht="150" hidden="1" customHeight="1" x14ac:dyDescent="0.3">
      <c r="A23" s="75"/>
      <c r="B23" s="62" t="s">
        <v>138</v>
      </c>
      <c r="C23" s="59" t="s">
        <v>139</v>
      </c>
      <c r="D23" s="58"/>
      <c r="E23" s="41"/>
      <c r="F23" s="32"/>
      <c r="G23" s="32"/>
      <c r="H23" s="32"/>
      <c r="I23" s="31"/>
    </row>
    <row r="24" spans="1:9" s="27" customFormat="1" ht="76.5" hidden="1" customHeight="1" x14ac:dyDescent="0.3">
      <c r="A24" s="75"/>
      <c r="B24" s="62" t="s">
        <v>140</v>
      </c>
      <c r="C24" s="59" t="s">
        <v>141</v>
      </c>
      <c r="D24" s="59" t="s">
        <v>142</v>
      </c>
      <c r="E24" s="41"/>
      <c r="F24" s="32"/>
      <c r="G24" s="32"/>
      <c r="H24" s="32"/>
      <c r="I24" s="31"/>
    </row>
    <row r="25" spans="1:9" s="27" customFormat="1" ht="76.5" hidden="1" customHeight="1" x14ac:dyDescent="0.3">
      <c r="A25" s="75"/>
      <c r="B25" s="90" t="s">
        <v>143</v>
      </c>
      <c r="C25" s="59" t="s">
        <v>144</v>
      </c>
      <c r="D25" s="61"/>
      <c r="E25" s="41"/>
      <c r="F25" s="32"/>
      <c r="G25" s="32"/>
      <c r="H25" s="32"/>
      <c r="I25" s="31"/>
    </row>
    <row r="26" spans="1:9" s="27" customFormat="1" ht="43.5" hidden="1" customHeight="1" x14ac:dyDescent="0.3">
      <c r="A26" s="75"/>
      <c r="B26" s="90" t="s">
        <v>145</v>
      </c>
      <c r="C26" s="59" t="s">
        <v>146</v>
      </c>
      <c r="D26" s="61"/>
      <c r="E26" s="41"/>
      <c r="F26" s="32"/>
      <c r="G26" s="32"/>
      <c r="H26" s="32"/>
      <c r="I26" s="31"/>
    </row>
    <row r="27" spans="1:9" s="27" customFormat="1" ht="203.25" hidden="1" customHeight="1" x14ac:dyDescent="0.3">
      <c r="A27" s="75"/>
      <c r="B27" s="90" t="s">
        <v>145</v>
      </c>
      <c r="C27" s="59" t="s">
        <v>147</v>
      </c>
      <c r="D27" s="59" t="s">
        <v>148</v>
      </c>
      <c r="E27" s="41"/>
      <c r="F27" s="32"/>
      <c r="G27" s="32"/>
      <c r="H27" s="32"/>
      <c r="I27" s="31"/>
    </row>
    <row r="28" spans="1:9" s="27" customFormat="1" ht="243" hidden="1" customHeight="1" x14ac:dyDescent="0.3">
      <c r="A28" s="75"/>
      <c r="B28" s="89" t="s">
        <v>145</v>
      </c>
      <c r="C28" s="72" t="s">
        <v>149</v>
      </c>
      <c r="D28" s="72" t="s">
        <v>150</v>
      </c>
      <c r="E28" s="41"/>
      <c r="F28" s="32"/>
      <c r="G28" s="32"/>
      <c r="H28" s="32"/>
      <c r="I28" s="31"/>
    </row>
    <row r="29" spans="1:9" s="27" customFormat="1" ht="15.75" hidden="1" customHeight="1" x14ac:dyDescent="0.3">
      <c r="A29" s="53"/>
      <c r="B29" s="88"/>
      <c r="C29" s="68"/>
      <c r="D29" s="68"/>
      <c r="E29" s="32"/>
      <c r="F29" s="32"/>
      <c r="G29" s="32"/>
      <c r="H29" s="32"/>
      <c r="I29" s="31"/>
    </row>
    <row r="30" spans="1:9" s="27" customFormat="1" ht="13.5" hidden="1" customHeight="1" x14ac:dyDescent="0.3">
      <c r="A30" s="208" t="s">
        <v>151</v>
      </c>
      <c r="B30" s="209"/>
      <c r="C30" s="209"/>
      <c r="D30" s="209"/>
      <c r="E30" s="45"/>
      <c r="F30" s="32"/>
      <c r="G30" s="32"/>
      <c r="H30" s="32"/>
      <c r="I30" s="67"/>
    </row>
    <row r="31" spans="1:9" s="27" customFormat="1" ht="12.75" hidden="1" customHeight="1" x14ac:dyDescent="0.3">
      <c r="A31" s="87"/>
      <c r="B31" s="86"/>
      <c r="C31" s="86"/>
      <c r="D31" s="86"/>
      <c r="E31" s="32"/>
      <c r="F31" s="32"/>
      <c r="G31" s="32"/>
      <c r="H31" s="32"/>
      <c r="I31" s="31"/>
    </row>
    <row r="32" spans="1:9" s="27" customFormat="1" ht="12.75" hidden="1" customHeight="1" x14ac:dyDescent="0.3">
      <c r="A32" s="85"/>
      <c r="B32" s="84"/>
      <c r="C32" s="83"/>
      <c r="D32" s="83"/>
      <c r="E32" s="41"/>
      <c r="F32" s="32"/>
      <c r="G32" s="32"/>
      <c r="H32" s="32"/>
      <c r="I32" s="31"/>
    </row>
    <row r="33" spans="1:9" s="27" customFormat="1" ht="92.25" hidden="1" customHeight="1" x14ac:dyDescent="0.3">
      <c r="A33" s="82"/>
      <c r="B33" s="221" t="s">
        <v>152</v>
      </c>
      <c r="C33" s="222"/>
      <c r="D33" s="222"/>
      <c r="E33" s="41"/>
      <c r="F33" s="32"/>
      <c r="G33" s="32"/>
      <c r="H33" s="32"/>
      <c r="I33" s="31"/>
    </row>
    <row r="34" spans="1:9" s="27" customFormat="1" ht="18" hidden="1" customHeight="1" x14ac:dyDescent="0.3">
      <c r="A34" s="82"/>
      <c r="B34" s="223" t="s">
        <v>153</v>
      </c>
      <c r="C34" s="222"/>
      <c r="D34" s="222"/>
      <c r="E34" s="41"/>
      <c r="F34" s="32"/>
      <c r="G34" s="32"/>
      <c r="H34" s="32"/>
      <c r="I34" s="31"/>
    </row>
    <row r="35" spans="1:9" s="27" customFormat="1" ht="33.75" hidden="1" customHeight="1" x14ac:dyDescent="0.3">
      <c r="A35" s="82"/>
      <c r="B35" s="221" t="s">
        <v>154</v>
      </c>
      <c r="C35" s="222"/>
      <c r="D35" s="222"/>
      <c r="E35" s="41"/>
      <c r="F35" s="32"/>
      <c r="G35" s="32"/>
      <c r="H35" s="32"/>
      <c r="I35" s="31"/>
    </row>
    <row r="36" spans="1:9" s="27" customFormat="1" ht="15" hidden="1" customHeight="1" x14ac:dyDescent="0.3">
      <c r="A36" s="82"/>
      <c r="B36" s="81"/>
      <c r="C36" s="80"/>
      <c r="D36" s="80"/>
      <c r="E36" s="41"/>
      <c r="F36" s="32"/>
      <c r="G36" s="32"/>
      <c r="H36" s="32"/>
      <c r="I36" s="31"/>
    </row>
    <row r="37" spans="1:9" s="27" customFormat="1" ht="38.25" hidden="1" customHeight="1" x14ac:dyDescent="0.3">
      <c r="A37" s="75"/>
      <c r="B37" s="64" t="s">
        <v>132</v>
      </c>
      <c r="C37" s="63" t="s">
        <v>119</v>
      </c>
      <c r="D37" s="63" t="s">
        <v>133</v>
      </c>
      <c r="E37" s="41"/>
      <c r="F37" s="32"/>
      <c r="G37" s="32"/>
      <c r="H37" s="32"/>
      <c r="I37" s="31"/>
    </row>
    <row r="38" spans="1:9" s="27" customFormat="1" ht="38.25" hidden="1" customHeight="1" x14ac:dyDescent="0.3">
      <c r="A38" s="79"/>
      <c r="B38" s="62" t="s">
        <v>155</v>
      </c>
      <c r="C38" s="59" t="s">
        <v>156</v>
      </c>
      <c r="D38" s="78"/>
      <c r="E38" s="41"/>
      <c r="F38" s="32"/>
      <c r="G38" s="32"/>
      <c r="H38" s="32"/>
      <c r="I38" s="67"/>
    </row>
    <row r="39" spans="1:9" s="27" customFormat="1" ht="25.5" hidden="1" customHeight="1" x14ac:dyDescent="0.3">
      <c r="A39" s="79"/>
      <c r="B39" s="62" t="s">
        <v>60</v>
      </c>
      <c r="C39" s="59" t="s">
        <v>157</v>
      </c>
      <c r="D39" s="78"/>
      <c r="E39" s="41"/>
      <c r="F39" s="32"/>
      <c r="G39" s="32"/>
      <c r="H39" s="32"/>
      <c r="I39" s="67"/>
    </row>
    <row r="40" spans="1:9" s="27" customFormat="1" ht="33.75" hidden="1" customHeight="1" x14ac:dyDescent="0.3">
      <c r="A40" s="75"/>
      <c r="B40" s="62" t="s">
        <v>158</v>
      </c>
      <c r="C40" s="59" t="s">
        <v>159</v>
      </c>
      <c r="D40" s="61"/>
      <c r="E40" s="41"/>
      <c r="F40" s="32"/>
      <c r="G40" s="32"/>
      <c r="H40" s="32"/>
      <c r="I40" s="31"/>
    </row>
    <row r="41" spans="1:9" s="27" customFormat="1" ht="64.5" hidden="1" customHeight="1" x14ac:dyDescent="0.3">
      <c r="A41" s="75"/>
      <c r="B41" s="62" t="s">
        <v>160</v>
      </c>
      <c r="C41" s="59" t="s">
        <v>161</v>
      </c>
      <c r="D41" s="59" t="s">
        <v>162</v>
      </c>
      <c r="E41" s="41"/>
      <c r="F41" s="32"/>
      <c r="G41" s="32"/>
      <c r="H41" s="32"/>
      <c r="I41" s="31"/>
    </row>
    <row r="42" spans="1:9" s="27" customFormat="1" ht="63.75" hidden="1" customHeight="1" x14ac:dyDescent="0.3">
      <c r="A42" s="75"/>
      <c r="B42" s="62" t="s">
        <v>163</v>
      </c>
      <c r="C42" s="77" t="s">
        <v>164</v>
      </c>
      <c r="D42" s="59" t="s">
        <v>165</v>
      </c>
      <c r="E42" s="41"/>
      <c r="F42" s="76"/>
      <c r="G42" s="32"/>
      <c r="H42" s="32"/>
      <c r="I42" s="31"/>
    </row>
    <row r="43" spans="1:9" s="27" customFormat="1" ht="89.25" hidden="1" customHeight="1" x14ac:dyDescent="0.3">
      <c r="A43" s="75"/>
      <c r="B43" s="62" t="s">
        <v>166</v>
      </c>
      <c r="C43" s="59" t="s">
        <v>167</v>
      </c>
      <c r="D43" s="59" t="s">
        <v>168</v>
      </c>
      <c r="E43" s="41"/>
      <c r="F43" s="32"/>
      <c r="G43" s="32"/>
      <c r="H43" s="32"/>
      <c r="I43" s="31"/>
    </row>
    <row r="44" spans="1:9" s="27" customFormat="1" ht="106.5" hidden="1" customHeight="1" x14ac:dyDescent="0.3">
      <c r="A44" s="75"/>
      <c r="B44" s="62" t="s">
        <v>169</v>
      </c>
      <c r="C44" s="59" t="s">
        <v>170</v>
      </c>
      <c r="D44" s="59" t="s">
        <v>171</v>
      </c>
      <c r="E44" s="41"/>
      <c r="F44" s="32"/>
      <c r="G44" s="32"/>
      <c r="H44" s="32"/>
      <c r="I44" s="31"/>
    </row>
    <row r="45" spans="1:9" s="27" customFormat="1" ht="118.5" hidden="1" customHeight="1" x14ac:dyDescent="0.3">
      <c r="A45" s="75"/>
      <c r="B45" s="62" t="s">
        <v>172</v>
      </c>
      <c r="C45" s="59" t="s">
        <v>173</v>
      </c>
      <c r="D45" s="61"/>
      <c r="E45" s="41"/>
      <c r="F45" s="32"/>
      <c r="G45" s="32"/>
      <c r="H45" s="32"/>
      <c r="I45" s="31"/>
    </row>
    <row r="46" spans="1:9" s="27" customFormat="1" ht="56.25" hidden="1" customHeight="1" x14ac:dyDescent="0.3">
      <c r="A46" s="75"/>
      <c r="B46" s="62" t="s">
        <v>174</v>
      </c>
      <c r="C46" s="59" t="s">
        <v>175</v>
      </c>
      <c r="D46" s="59" t="s">
        <v>176</v>
      </c>
      <c r="E46" s="41"/>
      <c r="F46" s="32"/>
      <c r="G46" s="32"/>
      <c r="H46" s="32"/>
      <c r="I46" s="31"/>
    </row>
    <row r="47" spans="1:9" s="27" customFormat="1" ht="30.75" hidden="1" customHeight="1" x14ac:dyDescent="0.3">
      <c r="A47" s="75"/>
      <c r="B47" s="62" t="s">
        <v>177</v>
      </c>
      <c r="C47" s="59" t="s">
        <v>178</v>
      </c>
      <c r="D47" s="59" t="s">
        <v>179</v>
      </c>
      <c r="E47" s="41"/>
      <c r="F47" s="32"/>
      <c r="G47" s="32"/>
      <c r="H47" s="32"/>
      <c r="I47" s="31"/>
    </row>
    <row r="48" spans="1:9" s="27" customFormat="1" ht="89.25" hidden="1" customHeight="1" x14ac:dyDescent="0.3">
      <c r="A48" s="75"/>
      <c r="B48" s="62" t="s">
        <v>180</v>
      </c>
      <c r="C48" s="59" t="s">
        <v>181</v>
      </c>
      <c r="D48" s="59" t="s">
        <v>182</v>
      </c>
      <c r="E48" s="41"/>
      <c r="F48" s="32"/>
      <c r="G48" s="32"/>
      <c r="H48" s="32"/>
      <c r="I48" s="31"/>
    </row>
    <row r="49" spans="1:9" s="27" customFormat="1" ht="31.5" hidden="1" customHeight="1" x14ac:dyDescent="0.3">
      <c r="A49" s="75"/>
      <c r="B49" s="74" t="s">
        <v>183</v>
      </c>
      <c r="C49" s="72" t="s">
        <v>184</v>
      </c>
      <c r="D49" s="72" t="s">
        <v>185</v>
      </c>
      <c r="E49" s="41"/>
      <c r="F49" s="32"/>
      <c r="G49" s="32"/>
      <c r="H49" s="32"/>
      <c r="I49" s="31"/>
    </row>
    <row r="50" spans="1:9" s="27" customFormat="1" ht="14.25" hidden="1" customHeight="1" x14ac:dyDescent="0.3">
      <c r="A50" s="53"/>
      <c r="B50" s="70"/>
      <c r="C50" s="68"/>
      <c r="D50" s="68"/>
      <c r="E50" s="32"/>
      <c r="F50" s="32"/>
      <c r="G50" s="32"/>
      <c r="H50" s="32"/>
      <c r="I50" s="31"/>
    </row>
    <row r="51" spans="1:9" s="27" customFormat="1" ht="13.5" hidden="1" customHeight="1" x14ac:dyDescent="0.3">
      <c r="A51" s="208" t="s">
        <v>186</v>
      </c>
      <c r="B51" s="209"/>
      <c r="C51" s="209"/>
      <c r="D51" s="209"/>
      <c r="E51" s="45"/>
      <c r="F51" s="32"/>
      <c r="G51" s="32"/>
      <c r="H51" s="32"/>
      <c r="I51" s="67"/>
    </row>
    <row r="52" spans="1:9" s="27" customFormat="1" ht="12.75" hidden="1" customHeight="1" x14ac:dyDescent="0.3">
      <c r="A52" s="73"/>
      <c r="B52" s="65"/>
      <c r="C52" s="65"/>
      <c r="D52" s="65"/>
      <c r="E52" s="32"/>
      <c r="F52" s="32"/>
      <c r="G52" s="32"/>
      <c r="H52" s="32"/>
      <c r="I52" s="31"/>
    </row>
    <row r="53" spans="1:9" s="27" customFormat="1" ht="27.75" hidden="1" customHeight="1" x14ac:dyDescent="0.3">
      <c r="A53" s="57"/>
      <c r="B53" s="64" t="s">
        <v>132</v>
      </c>
      <c r="C53" s="63" t="s">
        <v>119</v>
      </c>
      <c r="D53" s="63" t="s">
        <v>133</v>
      </c>
      <c r="E53" s="41"/>
      <c r="F53" s="32"/>
      <c r="G53" s="32"/>
      <c r="H53" s="32"/>
      <c r="I53" s="31"/>
    </row>
    <row r="54" spans="1:9" s="27" customFormat="1" ht="33.75" hidden="1" customHeight="1" x14ac:dyDescent="0.3">
      <c r="A54" s="57"/>
      <c r="B54" s="224" t="s">
        <v>187</v>
      </c>
      <c r="C54" s="225"/>
      <c r="D54" s="225"/>
      <c r="E54" s="41"/>
      <c r="F54" s="32"/>
      <c r="G54" s="32"/>
      <c r="H54" s="32"/>
      <c r="I54" s="31"/>
    </row>
    <row r="55" spans="1:9" s="27" customFormat="1" ht="63.75" hidden="1" customHeight="1" x14ac:dyDescent="0.3">
      <c r="A55" s="57"/>
      <c r="B55" s="62" t="s">
        <v>188</v>
      </c>
      <c r="C55" s="59" t="s">
        <v>189</v>
      </c>
      <c r="D55" s="59" t="s">
        <v>190</v>
      </c>
      <c r="E55" s="41"/>
      <c r="F55" s="32"/>
      <c r="G55" s="32"/>
      <c r="H55" s="32"/>
      <c r="I55" s="31"/>
    </row>
    <row r="56" spans="1:9" s="27" customFormat="1" ht="127.5" hidden="1" customHeight="1" x14ac:dyDescent="0.3">
      <c r="A56" s="57"/>
      <c r="B56" s="56"/>
      <c r="C56" s="72" t="s">
        <v>191</v>
      </c>
      <c r="D56" s="54"/>
      <c r="E56" s="41"/>
      <c r="F56" s="32"/>
      <c r="G56" s="32"/>
      <c r="H56" s="32"/>
      <c r="I56" s="31"/>
    </row>
    <row r="57" spans="1:9" s="27" customFormat="1" ht="13.5" hidden="1" customHeight="1" x14ac:dyDescent="0.3">
      <c r="A57" s="71"/>
      <c r="B57" s="70"/>
      <c r="C57" s="68"/>
      <c r="D57" s="69"/>
      <c r="E57" s="32"/>
      <c r="F57" s="32"/>
      <c r="G57" s="32"/>
      <c r="H57" s="32"/>
      <c r="I57" s="31"/>
    </row>
    <row r="58" spans="1:9" s="27" customFormat="1" ht="13.5" hidden="1" customHeight="1" x14ac:dyDescent="0.3">
      <c r="A58" s="208" t="s">
        <v>192</v>
      </c>
      <c r="B58" s="209"/>
      <c r="C58" s="209"/>
      <c r="D58" s="209"/>
      <c r="E58" s="45"/>
      <c r="F58" s="32"/>
      <c r="G58" s="32"/>
      <c r="H58" s="32"/>
      <c r="I58" s="67"/>
    </row>
    <row r="59" spans="1:9" s="27" customFormat="1" ht="12.75" hidden="1" customHeight="1" x14ac:dyDescent="0.3">
      <c r="A59" s="66"/>
      <c r="B59" s="65"/>
      <c r="C59" s="65"/>
      <c r="D59" s="65"/>
      <c r="E59" s="32"/>
      <c r="F59" s="32"/>
      <c r="G59" s="32"/>
      <c r="H59" s="32"/>
      <c r="I59" s="31"/>
    </row>
    <row r="60" spans="1:9" s="27" customFormat="1" ht="12.75" hidden="1" customHeight="1" x14ac:dyDescent="0.3">
      <c r="A60" s="57"/>
      <c r="B60" s="64" t="s">
        <v>132</v>
      </c>
      <c r="C60" s="63" t="s">
        <v>119</v>
      </c>
      <c r="D60" s="63" t="s">
        <v>133</v>
      </c>
      <c r="E60" s="41"/>
      <c r="F60" s="32"/>
      <c r="G60" s="32"/>
      <c r="H60" s="32"/>
      <c r="I60" s="31"/>
    </row>
    <row r="61" spans="1:9" s="27" customFormat="1" ht="24" hidden="1" customHeight="1" x14ac:dyDescent="0.3">
      <c r="A61" s="57"/>
      <c r="B61" s="214" t="s">
        <v>193</v>
      </c>
      <c r="C61" s="215"/>
      <c r="D61" s="216"/>
      <c r="E61" s="41"/>
      <c r="F61" s="32"/>
      <c r="G61" s="32"/>
      <c r="H61" s="32"/>
      <c r="I61" s="31"/>
    </row>
    <row r="62" spans="1:9" s="27" customFormat="1" ht="55.5" hidden="1" customHeight="1" x14ac:dyDescent="0.3">
      <c r="A62" s="57"/>
      <c r="B62" s="62" t="s">
        <v>194</v>
      </c>
      <c r="C62" s="59" t="s">
        <v>195</v>
      </c>
      <c r="D62" s="59" t="s">
        <v>196</v>
      </c>
      <c r="E62" s="41"/>
      <c r="F62" s="32"/>
      <c r="G62" s="32"/>
      <c r="H62" s="32"/>
      <c r="I62" s="31"/>
    </row>
    <row r="63" spans="1:9" s="27" customFormat="1" ht="12.75" hidden="1" customHeight="1" x14ac:dyDescent="0.3">
      <c r="A63" s="57"/>
      <c r="B63" s="60"/>
      <c r="C63" s="61"/>
      <c r="D63" s="58"/>
      <c r="E63" s="41"/>
      <c r="F63" s="32"/>
      <c r="G63" s="32"/>
      <c r="H63" s="32"/>
      <c r="I63" s="31"/>
    </row>
    <row r="64" spans="1:9" s="27" customFormat="1" ht="25.5" hidden="1" customHeight="1" x14ac:dyDescent="0.3">
      <c r="A64" s="57"/>
      <c r="B64" s="214" t="s">
        <v>197</v>
      </c>
      <c r="C64" s="215"/>
      <c r="D64" s="216"/>
      <c r="E64" s="41"/>
      <c r="F64" s="32"/>
      <c r="G64" s="32"/>
      <c r="H64" s="32"/>
      <c r="I64" s="31"/>
    </row>
    <row r="65" spans="1:9" s="27" customFormat="1" ht="63.75" hidden="1" customHeight="1" x14ac:dyDescent="0.3">
      <c r="A65" s="57"/>
      <c r="B65" s="62" t="s">
        <v>198</v>
      </c>
      <c r="C65" s="59" t="s">
        <v>199</v>
      </c>
      <c r="D65" s="61"/>
      <c r="E65" s="41"/>
      <c r="F65" s="32"/>
      <c r="G65" s="32"/>
      <c r="H65" s="32"/>
      <c r="I65" s="31"/>
    </row>
    <row r="66" spans="1:9" s="27" customFormat="1" ht="76.5" hidden="1" customHeight="1" x14ac:dyDescent="0.3">
      <c r="A66" s="57"/>
      <c r="B66" s="62" t="s">
        <v>200</v>
      </c>
      <c r="C66" s="59" t="s">
        <v>201</v>
      </c>
      <c r="D66" s="59" t="s">
        <v>202</v>
      </c>
      <c r="E66" s="41"/>
      <c r="F66" s="32"/>
      <c r="G66" s="32"/>
      <c r="H66" s="32"/>
      <c r="I66" s="31"/>
    </row>
    <row r="67" spans="1:9" s="27" customFormat="1" ht="26.25" hidden="1" customHeight="1" x14ac:dyDescent="0.3">
      <c r="A67" s="57"/>
      <c r="B67" s="60"/>
      <c r="C67" s="61"/>
      <c r="D67" s="61"/>
      <c r="E67" s="230"/>
      <c r="F67" s="226"/>
      <c r="G67" s="226"/>
      <c r="H67" s="32"/>
      <c r="I67" s="31"/>
    </row>
    <row r="68" spans="1:9" s="27" customFormat="1" ht="21.75" hidden="1" customHeight="1" x14ac:dyDescent="0.3">
      <c r="A68" s="57"/>
      <c r="B68" s="214" t="s">
        <v>203</v>
      </c>
      <c r="C68" s="215"/>
      <c r="D68" s="216"/>
      <c r="E68" s="230"/>
      <c r="F68" s="226"/>
      <c r="G68" s="226"/>
      <c r="H68" s="32"/>
      <c r="I68" s="31"/>
    </row>
    <row r="69" spans="1:9" s="27" customFormat="1" ht="40.5" hidden="1" customHeight="1" x14ac:dyDescent="0.3">
      <c r="A69" s="57"/>
      <c r="B69" s="60"/>
      <c r="C69" s="59" t="s">
        <v>204</v>
      </c>
      <c r="D69" s="59" t="s">
        <v>202</v>
      </c>
      <c r="E69" s="41"/>
      <c r="F69" s="32"/>
      <c r="G69" s="32"/>
      <c r="H69" s="32"/>
      <c r="I69" s="31"/>
    </row>
    <row r="70" spans="1:9" s="27" customFormat="1" ht="16.5" hidden="1" customHeight="1" x14ac:dyDescent="0.3">
      <c r="A70" s="57"/>
      <c r="B70" s="56"/>
      <c r="C70" s="55"/>
      <c r="D70" s="54"/>
      <c r="E70" s="41"/>
      <c r="F70" s="32"/>
      <c r="G70" s="32"/>
      <c r="H70" s="32"/>
      <c r="I70" s="31"/>
    </row>
    <row r="71" spans="1:9" s="27" customFormat="1" ht="29.25" hidden="1" customHeight="1" x14ac:dyDescent="0.3">
      <c r="A71" s="44"/>
      <c r="B71" s="43" t="s">
        <v>205</v>
      </c>
      <c r="C71" s="42" t="s">
        <v>206</v>
      </c>
      <c r="D71" s="126"/>
      <c r="E71" s="41"/>
      <c r="F71" s="32"/>
      <c r="G71" s="32"/>
      <c r="H71" s="32"/>
      <c r="I71" s="31"/>
    </row>
    <row r="72" spans="1:9" s="27" customFormat="1" ht="18.75" hidden="1" customHeight="1" x14ac:dyDescent="0.3">
      <c r="A72" s="34"/>
      <c r="B72" s="40"/>
      <c r="C72" s="40"/>
      <c r="D72" s="124"/>
      <c r="E72" s="32"/>
      <c r="F72" s="32"/>
      <c r="G72" s="32"/>
      <c r="H72" s="32"/>
      <c r="I72" s="31"/>
    </row>
    <row r="73" spans="1:9" s="27" customFormat="1" ht="15.75" hidden="1" customHeight="1" x14ac:dyDescent="0.3">
      <c r="A73" s="53"/>
      <c r="B73" s="39"/>
      <c r="C73" s="39"/>
      <c r="D73" s="128"/>
      <c r="E73" s="32"/>
      <c r="F73" s="32"/>
      <c r="G73" s="32"/>
      <c r="H73" s="32"/>
      <c r="I73" s="31"/>
    </row>
    <row r="74" spans="1:9" s="27" customFormat="1" ht="24" customHeight="1" thickBot="1" x14ac:dyDescent="0.5">
      <c r="A74" s="227" t="s">
        <v>207</v>
      </c>
      <c r="B74" s="228"/>
      <c r="C74" s="228"/>
      <c r="D74" s="228"/>
      <c r="E74" s="45"/>
      <c r="F74" s="32"/>
      <c r="G74" s="32"/>
      <c r="H74" s="32"/>
      <c r="I74" s="31"/>
    </row>
    <row r="75" spans="1:9" s="49" customFormat="1" ht="36.75" customHeight="1" x14ac:dyDescent="0.35">
      <c r="A75" s="51"/>
      <c r="B75" s="229" t="s">
        <v>208</v>
      </c>
      <c r="C75" s="229"/>
      <c r="D75" s="52"/>
    </row>
    <row r="76" spans="1:9" s="49" customFormat="1" ht="18" customHeight="1" x14ac:dyDescent="0.35">
      <c r="A76" s="51"/>
      <c r="B76" s="50"/>
      <c r="C76" s="50"/>
      <c r="D76" s="50"/>
    </row>
    <row r="77" spans="1:9" s="27" customFormat="1" ht="12.75" customHeight="1" thickBot="1" x14ac:dyDescent="0.5">
      <c r="A77" s="48"/>
      <c r="B77" s="47"/>
      <c r="C77" s="47"/>
      <c r="D77" s="47"/>
      <c r="E77" s="32"/>
      <c r="F77" s="32"/>
      <c r="G77" s="32"/>
      <c r="H77" s="32"/>
      <c r="I77" s="31"/>
    </row>
    <row r="78" spans="1:9" s="27" customFormat="1" ht="18.75" customHeight="1" x14ac:dyDescent="0.3">
      <c r="A78" s="46"/>
      <c r="B78" s="112" t="s">
        <v>209</v>
      </c>
      <c r="C78" s="113" t="s">
        <v>210</v>
      </c>
      <c r="D78" s="129" t="s">
        <v>211</v>
      </c>
      <c r="E78" s="45"/>
      <c r="F78" s="32"/>
      <c r="G78" s="32"/>
      <c r="H78" s="32"/>
      <c r="I78" s="31"/>
    </row>
    <row r="79" spans="1:9" s="27" customFormat="1" ht="63.65" customHeight="1" x14ac:dyDescent="0.3">
      <c r="A79" s="109"/>
      <c r="B79" s="111" t="s">
        <v>62</v>
      </c>
      <c r="C79" s="110" t="s">
        <v>212</v>
      </c>
      <c r="D79" s="130" t="s">
        <v>213</v>
      </c>
      <c r="E79" s="32"/>
      <c r="G79" s="32"/>
      <c r="H79" s="32"/>
      <c r="I79" s="31"/>
    </row>
    <row r="80" spans="1:9" s="27" customFormat="1" ht="179.15" customHeight="1" x14ac:dyDescent="0.3">
      <c r="A80" s="109"/>
      <c r="B80" s="111" t="s">
        <v>214</v>
      </c>
      <c r="C80" s="110" t="s">
        <v>215</v>
      </c>
      <c r="D80" s="127" t="s">
        <v>216</v>
      </c>
      <c r="E80" s="32"/>
      <c r="G80" s="32"/>
      <c r="H80" s="32"/>
      <c r="I80" s="31"/>
    </row>
    <row r="81" spans="1:9" s="27" customFormat="1" ht="98.15" customHeight="1" x14ac:dyDescent="0.3">
      <c r="A81" s="109"/>
      <c r="B81" s="111" t="s">
        <v>70</v>
      </c>
      <c r="C81" s="110" t="s">
        <v>217</v>
      </c>
      <c r="D81" s="127" t="s">
        <v>218</v>
      </c>
      <c r="E81" s="32"/>
      <c r="G81" s="32"/>
      <c r="H81" s="32"/>
      <c r="I81" s="31"/>
    </row>
    <row r="82" spans="1:9" s="27" customFormat="1" ht="37.5" customHeight="1" x14ac:dyDescent="0.3">
      <c r="A82" s="109"/>
      <c r="B82" s="111" t="s">
        <v>74</v>
      </c>
      <c r="C82" s="110" t="s">
        <v>219</v>
      </c>
      <c r="D82" s="127" t="s">
        <v>220</v>
      </c>
      <c r="E82" s="32"/>
      <c r="G82" s="32"/>
      <c r="H82" s="32"/>
      <c r="I82" s="31"/>
    </row>
    <row r="83" spans="1:9" s="27" customFormat="1" ht="49" customHeight="1" x14ac:dyDescent="0.3">
      <c r="A83" s="109"/>
      <c r="B83" s="111" t="s">
        <v>78</v>
      </c>
      <c r="C83" s="110" t="s">
        <v>221</v>
      </c>
      <c r="D83" s="131"/>
      <c r="E83" s="32"/>
      <c r="G83" s="32"/>
      <c r="H83" s="32"/>
      <c r="I83" s="31"/>
    </row>
    <row r="84" spans="1:9" s="27" customFormat="1" ht="36" customHeight="1" x14ac:dyDescent="0.3">
      <c r="A84" s="109"/>
      <c r="B84" s="111" t="s">
        <v>80</v>
      </c>
      <c r="C84" s="110" t="s">
        <v>222</v>
      </c>
      <c r="D84" s="127" t="s">
        <v>223</v>
      </c>
      <c r="E84" s="32"/>
      <c r="G84" s="32"/>
      <c r="H84" s="32"/>
      <c r="I84" s="31"/>
    </row>
    <row r="85" spans="1:9" s="27" customFormat="1" ht="16" customHeight="1" x14ac:dyDescent="0.3">
      <c r="A85" s="34"/>
      <c r="B85" s="32"/>
      <c r="C85" s="32"/>
      <c r="D85" s="125"/>
      <c r="E85" s="32"/>
      <c r="F85" s="32"/>
      <c r="G85" s="32"/>
      <c r="H85" s="32"/>
      <c r="I85" s="31"/>
    </row>
    <row r="86" spans="1:9" s="27" customFormat="1" ht="13.5" customHeight="1" thickBot="1" x14ac:dyDescent="0.35">
      <c r="A86" s="34"/>
      <c r="B86" s="39"/>
      <c r="C86" s="39"/>
      <c r="D86" s="125"/>
      <c r="E86" s="32"/>
      <c r="F86" s="32"/>
      <c r="G86" s="32"/>
      <c r="H86" s="32"/>
      <c r="I86" s="31"/>
    </row>
    <row r="87" spans="1:9" s="27" customFormat="1" ht="13.5" customHeight="1" thickBot="1" x14ac:dyDescent="0.35">
      <c r="A87" s="36"/>
      <c r="B87" s="134" t="s">
        <v>224</v>
      </c>
      <c r="C87" s="135" t="s">
        <v>225</v>
      </c>
      <c r="D87" s="125"/>
      <c r="E87" s="32"/>
      <c r="F87" s="32"/>
      <c r="G87" s="32"/>
      <c r="H87" s="32"/>
      <c r="I87" s="31"/>
    </row>
    <row r="88" spans="1:9" s="27" customFormat="1" ht="31" customHeight="1" x14ac:dyDescent="0.3">
      <c r="A88" s="36"/>
      <c r="B88" s="38" t="s">
        <v>86</v>
      </c>
      <c r="C88" s="136" t="s">
        <v>226</v>
      </c>
      <c r="D88" s="125"/>
      <c r="E88" s="226"/>
      <c r="F88" s="226"/>
      <c r="G88" s="226"/>
      <c r="H88" s="32"/>
      <c r="I88" s="31"/>
    </row>
    <row r="89" spans="1:9" s="27" customFormat="1" ht="32.25" customHeight="1" x14ac:dyDescent="0.3">
      <c r="A89" s="36"/>
      <c r="B89" s="37" t="s">
        <v>227</v>
      </c>
      <c r="C89" s="133" t="s">
        <v>228</v>
      </c>
      <c r="D89" s="125"/>
      <c r="E89" s="32"/>
      <c r="F89" s="32"/>
      <c r="G89" s="32"/>
      <c r="H89" s="32"/>
      <c r="I89" s="31"/>
    </row>
    <row r="90" spans="1:9" s="27" customFormat="1" ht="55" customHeight="1" x14ac:dyDescent="0.3">
      <c r="A90" s="36"/>
      <c r="B90" s="37" t="s">
        <v>110</v>
      </c>
      <c r="C90" s="133" t="s">
        <v>231</v>
      </c>
      <c r="D90" s="125"/>
      <c r="E90" s="32"/>
      <c r="F90" s="32"/>
      <c r="G90" s="32"/>
      <c r="H90" s="32"/>
      <c r="I90" s="31"/>
    </row>
    <row r="91" spans="1:9" s="27" customFormat="1" ht="39.75" customHeight="1" thickBot="1" x14ac:dyDescent="0.35">
      <c r="A91" s="36"/>
      <c r="B91" s="35" t="s">
        <v>229</v>
      </c>
      <c r="C91" s="133" t="s">
        <v>230</v>
      </c>
      <c r="D91" s="125"/>
      <c r="E91" s="32"/>
      <c r="F91" s="32"/>
      <c r="G91" s="32"/>
      <c r="H91" s="32"/>
      <c r="I91" s="31"/>
    </row>
    <row r="92" spans="1:9" s="27" customFormat="1" ht="16.5" customHeight="1" x14ac:dyDescent="0.3">
      <c r="A92" s="34"/>
      <c r="B92" s="33"/>
      <c r="C92" s="33"/>
      <c r="D92" s="125"/>
      <c r="E92" s="32"/>
      <c r="F92" s="32"/>
      <c r="G92" s="32"/>
      <c r="H92" s="32"/>
      <c r="I92" s="31"/>
    </row>
    <row r="93" spans="1:9" s="27" customFormat="1" ht="15.75" customHeight="1" x14ac:dyDescent="0.3">
      <c r="A93" s="30"/>
      <c r="B93" s="29"/>
      <c r="C93" s="29"/>
      <c r="D93" s="132"/>
      <c r="E93" s="29"/>
      <c r="F93" s="29"/>
      <c r="G93" s="29"/>
      <c r="H93" s="29"/>
      <c r="I93" s="28"/>
    </row>
  </sheetData>
  <sheetProtection password="81D7" sheet="1" objects="1" scenarios="1" formatColumns="0" formatRows="0"/>
  <mergeCells count="25">
    <mergeCell ref="E88:G88"/>
    <mergeCell ref="A74:D74"/>
    <mergeCell ref="B75:C75"/>
    <mergeCell ref="B64:D64"/>
    <mergeCell ref="E67:G67"/>
    <mergeCell ref="B68:D68"/>
    <mergeCell ref="E68:G68"/>
    <mergeCell ref="B61:D61"/>
    <mergeCell ref="C10:D10"/>
    <mergeCell ref="C11:D11"/>
    <mergeCell ref="A14:D14"/>
    <mergeCell ref="A19:D19"/>
    <mergeCell ref="A30:D30"/>
    <mergeCell ref="B33:D33"/>
    <mergeCell ref="B34:D34"/>
    <mergeCell ref="B35:D35"/>
    <mergeCell ref="A51:D51"/>
    <mergeCell ref="B54:D54"/>
    <mergeCell ref="A58:D58"/>
    <mergeCell ref="C9:D9"/>
    <mergeCell ref="A1:D1"/>
    <mergeCell ref="A3:D3"/>
    <mergeCell ref="C6:D6"/>
    <mergeCell ref="C7:D7"/>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2"/>
  <sheetViews>
    <sheetView view="pageBreakPreview" topLeftCell="D29" zoomScale="95" zoomScaleNormal="95" zoomScaleSheetLayoutView="95" workbookViewId="0">
      <selection activeCell="R31" sqref="R31:T31"/>
    </sheetView>
  </sheetViews>
  <sheetFormatPr defaultRowHeight="14.5" x14ac:dyDescent="0.35"/>
  <cols>
    <col min="1" max="1" width="5.7265625" style="1" customWidth="1"/>
    <col min="2" max="3" width="21.08984375" style="1" customWidth="1"/>
    <col min="4" max="4" width="24.6328125" style="1" customWidth="1"/>
    <col min="5" max="16" width="7.08984375" style="1" customWidth="1"/>
    <col min="17" max="17" width="7.7265625" style="1" bestFit="1" customWidth="1"/>
    <col min="18" max="18" width="12.08984375" style="1" customWidth="1"/>
    <col min="19" max="19" width="8.08984375" style="1" customWidth="1"/>
    <col min="20" max="20" width="28" style="1" customWidth="1"/>
    <col min="21" max="21" width="24.6328125" style="1" customWidth="1"/>
  </cols>
  <sheetData>
    <row r="1" spans="1:21" ht="50.5" customHeight="1" x14ac:dyDescent="0.35">
      <c r="A1" s="3"/>
      <c r="B1" s="3"/>
      <c r="C1" s="3"/>
      <c r="D1" s="3"/>
      <c r="E1" s="255" t="s">
        <v>16</v>
      </c>
      <c r="F1" s="255"/>
      <c r="G1" s="255"/>
      <c r="H1" s="255"/>
      <c r="I1" s="255"/>
      <c r="J1" s="255"/>
      <c r="K1" s="255"/>
      <c r="L1" s="255"/>
      <c r="M1" s="255"/>
      <c r="N1" s="255"/>
      <c r="O1" s="255"/>
      <c r="P1" s="255"/>
      <c r="Q1" s="255"/>
      <c r="R1" s="3"/>
      <c r="S1" s="3"/>
      <c r="T1" s="3"/>
      <c r="U1" s="3"/>
    </row>
    <row r="2" spans="1:21" ht="15" thickBot="1" x14ac:dyDescent="0.4">
      <c r="A2" s="4"/>
      <c r="B2" s="4"/>
      <c r="C2" s="4"/>
      <c r="D2" s="4"/>
      <c r="E2" s="256"/>
      <c r="F2" s="256"/>
      <c r="G2" s="256"/>
      <c r="H2" s="256"/>
      <c r="I2" s="256"/>
      <c r="J2" s="256"/>
      <c r="K2" s="256"/>
      <c r="L2" s="256"/>
      <c r="M2" s="256"/>
      <c r="N2" s="256"/>
      <c r="O2" s="256"/>
      <c r="P2" s="256"/>
      <c r="Q2" s="256"/>
      <c r="R2" s="4"/>
      <c r="S2" s="4"/>
      <c r="T2" s="4"/>
      <c r="U2" s="4"/>
    </row>
    <row r="3" spans="1:21" ht="20.149999999999999" customHeight="1" thickBot="1" x14ac:dyDescent="0.4">
      <c r="A3" s="257" t="s">
        <v>17</v>
      </c>
      <c r="B3" s="258"/>
      <c r="C3" s="258"/>
      <c r="D3" s="258"/>
      <c r="E3" s="258"/>
      <c r="F3" s="258"/>
      <c r="G3" s="258"/>
      <c r="H3" s="258"/>
      <c r="I3" s="258"/>
      <c r="J3" s="258"/>
      <c r="K3" s="258"/>
      <c r="L3" s="258"/>
      <c r="M3" s="258"/>
      <c r="N3" s="258"/>
      <c r="O3" s="258"/>
      <c r="P3" s="258"/>
      <c r="Q3" s="258"/>
      <c r="R3" s="258"/>
      <c r="S3" s="258"/>
      <c r="T3" s="258"/>
      <c r="U3" s="259"/>
    </row>
    <row r="4" spans="1:21" ht="9.65" customHeight="1" x14ac:dyDescent="0.35">
      <c r="A4" s="5"/>
      <c r="B4" s="6"/>
      <c r="C4" s="6"/>
      <c r="D4" s="6"/>
      <c r="E4" s="6"/>
      <c r="F4" s="5"/>
      <c r="G4" s="6"/>
      <c r="H4" s="6"/>
      <c r="I4" s="6"/>
      <c r="J4" s="6"/>
      <c r="K4" s="6"/>
      <c r="L4" s="6"/>
      <c r="M4" s="6"/>
      <c r="N4" s="6"/>
      <c r="O4" s="6"/>
      <c r="P4" s="6"/>
      <c r="Q4" s="6"/>
      <c r="R4" s="6"/>
      <c r="S4" s="6"/>
      <c r="T4" s="6"/>
      <c r="U4" s="6"/>
    </row>
    <row r="5" spans="1:21" ht="20.149999999999999" customHeight="1" x14ac:dyDescent="0.35">
      <c r="A5" s="260" t="s">
        <v>18</v>
      </c>
      <c r="B5" s="260"/>
      <c r="C5" s="262" t="s">
        <v>271</v>
      </c>
      <c r="D5" s="262"/>
      <c r="E5" s="4"/>
      <c r="F5" s="266" t="s">
        <v>21</v>
      </c>
      <c r="G5" s="266"/>
      <c r="H5" s="266"/>
      <c r="I5" s="262" t="s">
        <v>90</v>
      </c>
      <c r="J5" s="262"/>
      <c r="M5" s="261" t="s">
        <v>20</v>
      </c>
      <c r="N5" s="261"/>
      <c r="O5" s="261"/>
      <c r="P5" s="261"/>
      <c r="Q5" s="261"/>
      <c r="R5" s="264">
        <f>E19+Q32</f>
        <v>70000</v>
      </c>
      <c r="S5" s="262"/>
      <c r="T5" s="115"/>
      <c r="U5"/>
    </row>
    <row r="6" spans="1:21" ht="20.149999999999999" customHeight="1" x14ac:dyDescent="0.35">
      <c r="A6" s="260" t="s">
        <v>19</v>
      </c>
      <c r="B6" s="260"/>
      <c r="C6" s="262" t="s">
        <v>382</v>
      </c>
      <c r="D6" s="262"/>
      <c r="E6" s="4"/>
      <c r="F6" s="266" t="s">
        <v>117</v>
      </c>
      <c r="G6" s="266"/>
      <c r="H6" s="266"/>
      <c r="I6" s="263">
        <f>C7</f>
        <v>43891</v>
      </c>
      <c r="J6" s="263"/>
      <c r="M6" s="261"/>
      <c r="N6" s="261"/>
      <c r="O6" s="261"/>
      <c r="P6" s="261"/>
      <c r="Q6" s="261"/>
      <c r="R6" s="264"/>
      <c r="S6" s="262"/>
      <c r="T6" s="4"/>
      <c r="U6"/>
    </row>
    <row r="7" spans="1:21" ht="20.149999999999999" customHeight="1" x14ac:dyDescent="0.35">
      <c r="A7" s="260" t="s">
        <v>116</v>
      </c>
      <c r="B7" s="260"/>
      <c r="C7" s="263">
        <v>43891</v>
      </c>
      <c r="D7" s="263"/>
      <c r="E7" s="4"/>
      <c r="F7" s="266" t="s">
        <v>372</v>
      </c>
      <c r="G7" s="266"/>
      <c r="H7" s="266"/>
      <c r="I7" s="265">
        <v>70000</v>
      </c>
      <c r="J7" s="262"/>
      <c r="T7" s="4"/>
      <c r="U7" s="4"/>
    </row>
    <row r="8" spans="1:21" ht="14.5" customHeight="1" thickBot="1" x14ac:dyDescent="0.4"/>
    <row r="9" spans="1:21" s="12" customFormat="1" ht="20.149999999999999" customHeight="1" thickBot="1" x14ac:dyDescent="0.4">
      <c r="A9" s="268" t="s">
        <v>22</v>
      </c>
      <c r="B9" s="269"/>
      <c r="C9" s="269"/>
      <c r="D9" s="269"/>
      <c r="E9" s="269"/>
      <c r="F9" s="269"/>
      <c r="G9" s="269"/>
      <c r="H9" s="269"/>
      <c r="I9" s="269"/>
      <c r="J9" s="269"/>
      <c r="K9" s="269"/>
      <c r="L9" s="269"/>
      <c r="M9" s="269"/>
      <c r="N9" s="269"/>
      <c r="O9" s="269"/>
      <c r="P9" s="269"/>
      <c r="Q9" s="269"/>
      <c r="R9" s="269"/>
      <c r="S9" s="269"/>
      <c r="T9" s="269"/>
      <c r="U9" s="270"/>
    </row>
    <row r="10" spans="1:21" s="12" customFormat="1" ht="12" customHeight="1" x14ac:dyDescent="0.35">
      <c r="A10" s="118"/>
      <c r="B10" s="116"/>
      <c r="C10" s="116"/>
      <c r="D10" s="116"/>
      <c r="E10" s="116"/>
      <c r="F10" s="116"/>
      <c r="G10" s="116"/>
      <c r="H10" s="116"/>
      <c r="I10" s="116"/>
      <c r="J10" s="116"/>
      <c r="K10" s="116"/>
      <c r="L10" s="116"/>
      <c r="M10" s="116"/>
      <c r="N10" s="116"/>
      <c r="O10" s="116"/>
      <c r="P10" s="116"/>
      <c r="Q10" s="116"/>
      <c r="R10" s="116"/>
      <c r="S10" s="116"/>
      <c r="T10" s="116"/>
      <c r="U10" s="116"/>
    </row>
    <row r="11" spans="1:21" s="12" customFormat="1" ht="35.5" customHeight="1" x14ac:dyDescent="0.35">
      <c r="A11" s="271" t="s">
        <v>23</v>
      </c>
      <c r="B11" s="271"/>
      <c r="C11" s="271"/>
      <c r="D11" s="271"/>
      <c r="E11" s="271"/>
      <c r="F11" s="271"/>
      <c r="G11" s="271"/>
      <c r="H11" s="271"/>
      <c r="I11" s="271"/>
      <c r="J11" s="271"/>
      <c r="K11" s="271"/>
      <c r="L11" s="271"/>
      <c r="M11" s="115"/>
      <c r="N11" s="272" t="s">
        <v>371</v>
      </c>
      <c r="O11" s="272"/>
      <c r="P11" s="272"/>
      <c r="Q11" s="272"/>
      <c r="R11" s="272"/>
      <c r="S11" s="272"/>
      <c r="T11" s="272"/>
      <c r="U11" s="272"/>
    </row>
    <row r="12" spans="1:21" s="12" customFormat="1" ht="45" customHeight="1" x14ac:dyDescent="0.35">
      <c r="A12" s="151" t="s">
        <v>25</v>
      </c>
      <c r="B12" s="152" t="s">
        <v>26</v>
      </c>
      <c r="C12" s="151" t="s">
        <v>60</v>
      </c>
      <c r="D12" s="153" t="s">
        <v>27</v>
      </c>
      <c r="E12" s="273" t="s">
        <v>28</v>
      </c>
      <c r="F12" s="273"/>
      <c r="G12" s="274" t="s">
        <v>29</v>
      </c>
      <c r="H12" s="274"/>
      <c r="I12" s="274"/>
      <c r="J12" s="274"/>
      <c r="K12" s="274"/>
      <c r="L12" s="274"/>
      <c r="M12" s="115"/>
      <c r="N12" s="151" t="s">
        <v>25</v>
      </c>
      <c r="O12" s="275" t="s">
        <v>27</v>
      </c>
      <c r="P12" s="276"/>
      <c r="Q12" s="277"/>
      <c r="R12" s="154" t="s">
        <v>30</v>
      </c>
      <c r="S12" s="155" t="s">
        <v>31</v>
      </c>
      <c r="T12" s="155" t="s">
        <v>32</v>
      </c>
      <c r="U12" s="156" t="s">
        <v>33</v>
      </c>
    </row>
    <row r="13" spans="1:21" ht="121.5" customHeight="1" x14ac:dyDescent="0.35">
      <c r="A13" s="139">
        <v>1</v>
      </c>
      <c r="B13" s="146" t="s">
        <v>62</v>
      </c>
      <c r="C13" s="146" t="s">
        <v>110</v>
      </c>
      <c r="D13" s="146" t="s">
        <v>65</v>
      </c>
      <c r="E13" s="236">
        <v>40849</v>
      </c>
      <c r="F13" s="236"/>
      <c r="G13" s="237" t="s">
        <v>393</v>
      </c>
      <c r="H13" s="237"/>
      <c r="I13" s="237"/>
      <c r="J13" s="237"/>
      <c r="K13" s="237"/>
      <c r="L13" s="237"/>
      <c r="M13" s="4"/>
      <c r="N13" s="139">
        <v>1</v>
      </c>
      <c r="O13" s="250" t="s">
        <v>63</v>
      </c>
      <c r="P13" s="251"/>
      <c r="Q13" s="252"/>
      <c r="R13" s="123">
        <v>0</v>
      </c>
      <c r="S13" s="122">
        <v>1</v>
      </c>
      <c r="T13" s="157">
        <f>SUM(R13:S13)</f>
        <v>1</v>
      </c>
      <c r="U13" s="190" t="s">
        <v>391</v>
      </c>
    </row>
    <row r="14" spans="1:21" ht="109" customHeight="1" x14ac:dyDescent="0.35">
      <c r="A14" s="139">
        <v>2</v>
      </c>
      <c r="B14" s="146" t="s">
        <v>70</v>
      </c>
      <c r="C14" s="146" t="s">
        <v>110</v>
      </c>
      <c r="D14" s="146" t="s">
        <v>373</v>
      </c>
      <c r="E14" s="236">
        <v>3600</v>
      </c>
      <c r="F14" s="236"/>
      <c r="G14" s="237" t="s">
        <v>387</v>
      </c>
      <c r="H14" s="237"/>
      <c r="I14" s="237"/>
      <c r="J14" s="237"/>
      <c r="K14" s="237"/>
      <c r="L14" s="237"/>
      <c r="M14" s="4"/>
      <c r="N14" s="139">
        <v>2</v>
      </c>
      <c r="O14" s="250" t="s">
        <v>67</v>
      </c>
      <c r="P14" s="251"/>
      <c r="Q14" s="252"/>
      <c r="R14" s="123">
        <v>0</v>
      </c>
      <c r="S14" s="122">
        <v>1</v>
      </c>
      <c r="T14" s="157">
        <f>SUM(R14:S14)</f>
        <v>1</v>
      </c>
      <c r="U14" s="190" t="s">
        <v>392</v>
      </c>
    </row>
    <row r="15" spans="1:21" ht="153" customHeight="1" x14ac:dyDescent="0.35">
      <c r="A15" s="139">
        <v>3</v>
      </c>
      <c r="B15" s="146" t="s">
        <v>80</v>
      </c>
      <c r="C15" s="146" t="s">
        <v>110</v>
      </c>
      <c r="D15" s="146" t="s">
        <v>69</v>
      </c>
      <c r="E15" s="236">
        <v>676</v>
      </c>
      <c r="F15" s="236"/>
      <c r="G15" s="237" t="s">
        <v>388</v>
      </c>
      <c r="H15" s="237"/>
      <c r="I15" s="237"/>
      <c r="J15" s="237"/>
      <c r="K15" s="237"/>
      <c r="L15" s="237"/>
      <c r="M15" s="4"/>
      <c r="N15" s="139">
        <v>3</v>
      </c>
      <c r="O15" s="250"/>
      <c r="P15" s="251"/>
      <c r="Q15" s="252"/>
      <c r="R15" s="123"/>
      <c r="S15" s="122"/>
      <c r="T15" s="157">
        <f>SUM(R15:S15)</f>
        <v>0</v>
      </c>
      <c r="U15" s="138"/>
    </row>
    <row r="16" spans="1:21" ht="70" customHeight="1" x14ac:dyDescent="0.35">
      <c r="A16" s="139">
        <v>4</v>
      </c>
      <c r="B16" s="146" t="s">
        <v>80</v>
      </c>
      <c r="C16" s="146" t="s">
        <v>110</v>
      </c>
      <c r="D16" s="146" t="s">
        <v>373</v>
      </c>
      <c r="E16" s="236">
        <v>60</v>
      </c>
      <c r="F16" s="236"/>
      <c r="G16" s="237" t="s">
        <v>383</v>
      </c>
      <c r="H16" s="237"/>
      <c r="I16" s="237"/>
      <c r="J16" s="237"/>
      <c r="K16" s="237"/>
      <c r="L16" s="237"/>
      <c r="M16" s="4"/>
      <c r="N16" s="139">
        <v>4</v>
      </c>
      <c r="O16" s="250"/>
      <c r="P16" s="251"/>
      <c r="Q16" s="252"/>
      <c r="R16" s="123"/>
      <c r="S16" s="122"/>
      <c r="T16" s="157">
        <f>SUM(R16:S16)</f>
        <v>0</v>
      </c>
      <c r="U16" s="138"/>
    </row>
    <row r="17" spans="1:21" s="12" customFormat="1" ht="177" customHeight="1" x14ac:dyDescent="0.35">
      <c r="A17" s="139">
        <v>5</v>
      </c>
      <c r="B17" s="146" t="s">
        <v>74</v>
      </c>
      <c r="C17" s="146" t="s">
        <v>110</v>
      </c>
      <c r="D17" s="146" t="s">
        <v>373</v>
      </c>
      <c r="E17" s="236">
        <v>315</v>
      </c>
      <c r="F17" s="236"/>
      <c r="G17" s="237" t="s">
        <v>389</v>
      </c>
      <c r="H17" s="237"/>
      <c r="I17" s="237"/>
      <c r="J17" s="237"/>
      <c r="K17" s="237"/>
      <c r="L17" s="237"/>
      <c r="M17" s="115"/>
      <c r="N17" s="139">
        <v>5</v>
      </c>
      <c r="O17" s="187"/>
      <c r="P17" s="188"/>
      <c r="Q17" s="189"/>
      <c r="R17" s="123"/>
      <c r="S17" s="122"/>
      <c r="T17" s="157"/>
      <c r="U17" s="186"/>
    </row>
    <row r="18" spans="1:21" s="12" customFormat="1" ht="20.149999999999999" customHeight="1" x14ac:dyDescent="0.35">
      <c r="A18" s="139">
        <v>6</v>
      </c>
      <c r="B18" s="146"/>
      <c r="C18" s="146"/>
      <c r="D18" s="146"/>
      <c r="E18" s="236"/>
      <c r="F18" s="236"/>
      <c r="G18" s="235"/>
      <c r="H18" s="235"/>
      <c r="I18" s="235"/>
      <c r="J18" s="235"/>
      <c r="K18" s="235"/>
      <c r="L18" s="235"/>
      <c r="M18" s="115"/>
      <c r="N18" s="139">
        <v>6</v>
      </c>
      <c r="O18" s="187"/>
      <c r="P18" s="188"/>
      <c r="Q18" s="189"/>
      <c r="R18" s="123"/>
      <c r="S18" s="122"/>
      <c r="T18" s="157"/>
      <c r="U18" s="186"/>
    </row>
    <row r="19" spans="1:21" ht="20.149999999999999" customHeight="1" x14ac:dyDescent="0.35">
      <c r="A19" s="4"/>
      <c r="B19" s="4"/>
      <c r="C19" s="4"/>
      <c r="D19" s="137" t="s">
        <v>34</v>
      </c>
      <c r="E19" s="253">
        <f>SUM(E13:E18)</f>
        <v>45500</v>
      </c>
      <c r="F19" s="253"/>
      <c r="G19" s="4"/>
      <c r="H19" s="4"/>
      <c r="I19" s="4"/>
      <c r="J19" s="4"/>
      <c r="K19" s="4"/>
      <c r="L19" s="4"/>
      <c r="M19" s="4"/>
      <c r="N19" s="4"/>
      <c r="O19" s="4"/>
      <c r="P19" s="4"/>
      <c r="Q19" s="4"/>
      <c r="R19" s="137" t="s">
        <v>34</v>
      </c>
      <c r="S19" s="175">
        <f>SUM(S13:S18)</f>
        <v>2</v>
      </c>
      <c r="T19" s="157">
        <f>SUM(T13:T18)</f>
        <v>2</v>
      </c>
      <c r="U19" s="12"/>
    </row>
    <row r="20" spans="1:21" ht="12" customHeight="1" thickBot="1" x14ac:dyDescent="0.4"/>
    <row r="21" spans="1:21" ht="20.149999999999999" customHeight="1" thickBot="1" x14ac:dyDescent="0.4">
      <c r="A21" s="257" t="s">
        <v>375</v>
      </c>
      <c r="B21" s="258"/>
      <c r="C21" s="258"/>
      <c r="D21" s="258"/>
      <c r="E21" s="258"/>
      <c r="F21" s="258"/>
      <c r="G21" s="258"/>
      <c r="H21" s="258"/>
      <c r="I21" s="258"/>
      <c r="J21" s="258"/>
      <c r="K21" s="258"/>
      <c r="L21" s="258"/>
      <c r="M21" s="258"/>
      <c r="N21" s="258"/>
      <c r="O21" s="258"/>
      <c r="P21" s="258"/>
      <c r="Q21" s="258"/>
      <c r="R21" s="258"/>
      <c r="S21" s="258"/>
      <c r="T21" s="258"/>
      <c r="U21" s="259"/>
    </row>
    <row r="22" spans="1:21" ht="12.65" customHeight="1" x14ac:dyDescent="0.35">
      <c r="U22"/>
    </row>
    <row r="23" spans="1:21" ht="20.149999999999999" customHeight="1" x14ac:dyDescent="0.35">
      <c r="A23" s="267" t="s">
        <v>376</v>
      </c>
      <c r="B23" s="267"/>
      <c r="C23" s="267"/>
      <c r="D23" s="267"/>
      <c r="E23" s="254" t="s">
        <v>36</v>
      </c>
      <c r="F23" s="254"/>
      <c r="G23" s="254"/>
      <c r="H23" s="254" t="s">
        <v>37</v>
      </c>
      <c r="I23" s="254"/>
      <c r="J23" s="254"/>
      <c r="K23" s="254" t="s">
        <v>38</v>
      </c>
      <c r="L23" s="254"/>
      <c r="M23" s="254"/>
      <c r="N23" s="254" t="s">
        <v>39</v>
      </c>
      <c r="O23" s="254"/>
      <c r="P23" s="254"/>
      <c r="Q23" s="249" t="s">
        <v>370</v>
      </c>
      <c r="R23" s="242" t="s">
        <v>33</v>
      </c>
      <c r="S23" s="242"/>
      <c r="T23" s="242"/>
      <c r="U23"/>
    </row>
    <row r="24" spans="1:21" ht="15.65" customHeight="1" x14ac:dyDescent="0.35">
      <c r="A24" s="151" t="s">
        <v>25</v>
      </c>
      <c r="B24" s="152" t="s">
        <v>26</v>
      </c>
      <c r="C24" s="151" t="s">
        <v>60</v>
      </c>
      <c r="D24" s="152" t="s">
        <v>40</v>
      </c>
      <c r="E24" s="152" t="s">
        <v>41</v>
      </c>
      <c r="F24" s="152" t="s">
        <v>42</v>
      </c>
      <c r="G24" s="152" t="s">
        <v>43</v>
      </c>
      <c r="H24" s="152" t="s">
        <v>44</v>
      </c>
      <c r="I24" s="152" t="s">
        <v>45</v>
      </c>
      <c r="J24" s="152" t="s">
        <v>46</v>
      </c>
      <c r="K24" s="152" t="s">
        <v>47</v>
      </c>
      <c r="L24" s="152" t="s">
        <v>48</v>
      </c>
      <c r="M24" s="152" t="s">
        <v>49</v>
      </c>
      <c r="N24" s="152" t="s">
        <v>50</v>
      </c>
      <c r="O24" s="152" t="s">
        <v>51</v>
      </c>
      <c r="P24" s="152" t="s">
        <v>52</v>
      </c>
      <c r="Q24" s="249"/>
      <c r="R24" s="242"/>
      <c r="S24" s="242"/>
      <c r="T24" s="242"/>
      <c r="U24"/>
    </row>
    <row r="25" spans="1:21" ht="176.25" customHeight="1" x14ac:dyDescent="0.35">
      <c r="A25" s="139">
        <v>1</v>
      </c>
      <c r="B25" s="146" t="s">
        <v>70</v>
      </c>
      <c r="C25" s="146" t="s">
        <v>89</v>
      </c>
      <c r="D25" s="146" t="s">
        <v>83</v>
      </c>
      <c r="E25" s="7"/>
      <c r="F25" s="7"/>
      <c r="G25" s="7"/>
      <c r="H25" s="7"/>
      <c r="I25" s="7"/>
      <c r="J25" s="7"/>
      <c r="K25" s="7"/>
      <c r="L25" s="7"/>
      <c r="M25" s="7"/>
      <c r="N25" s="7"/>
      <c r="O25" s="7"/>
      <c r="P25" s="7">
        <v>1</v>
      </c>
      <c r="Q25" s="158">
        <v>700</v>
      </c>
      <c r="R25" s="248" t="s">
        <v>396</v>
      </c>
      <c r="S25" s="248"/>
      <c r="T25" s="248"/>
      <c r="U25"/>
    </row>
    <row r="26" spans="1:21" ht="117.75" customHeight="1" x14ac:dyDescent="0.35">
      <c r="A26" s="139">
        <v>2</v>
      </c>
      <c r="B26" s="146" t="s">
        <v>70</v>
      </c>
      <c r="C26" s="146" t="s">
        <v>89</v>
      </c>
      <c r="D26" s="146" t="s">
        <v>88</v>
      </c>
      <c r="E26" s="7"/>
      <c r="F26" s="7">
        <v>1</v>
      </c>
      <c r="G26" s="7">
        <v>1</v>
      </c>
      <c r="H26" s="7">
        <v>1</v>
      </c>
      <c r="I26" s="7">
        <v>1</v>
      </c>
      <c r="J26" s="7">
        <v>1</v>
      </c>
      <c r="K26" s="7">
        <v>1</v>
      </c>
      <c r="L26" s="7">
        <v>1</v>
      </c>
      <c r="M26" s="7">
        <v>1</v>
      </c>
      <c r="N26" s="7">
        <v>1</v>
      </c>
      <c r="O26" s="7">
        <v>1</v>
      </c>
      <c r="P26" s="7">
        <v>1</v>
      </c>
      <c r="Q26" s="158">
        <v>15125</v>
      </c>
      <c r="R26" s="248" t="s">
        <v>395</v>
      </c>
      <c r="S26" s="248"/>
      <c r="T26" s="248"/>
      <c r="U26"/>
    </row>
    <row r="27" spans="1:21" ht="161.25" customHeight="1" x14ac:dyDescent="0.35">
      <c r="A27" s="139">
        <v>3</v>
      </c>
      <c r="B27" s="146" t="s">
        <v>66</v>
      </c>
      <c r="C27" s="146" t="s">
        <v>86</v>
      </c>
      <c r="D27" s="146" t="s">
        <v>85</v>
      </c>
      <c r="E27" s="7"/>
      <c r="F27" s="7"/>
      <c r="G27" s="7">
        <v>1</v>
      </c>
      <c r="H27" s="7"/>
      <c r="I27" s="7"/>
      <c r="J27" s="7">
        <v>1</v>
      </c>
      <c r="K27" s="7"/>
      <c r="L27" s="7"/>
      <c r="M27" s="7">
        <v>1</v>
      </c>
      <c r="N27" s="7"/>
      <c r="O27" s="7"/>
      <c r="P27" s="7">
        <v>1</v>
      </c>
      <c r="Q27" s="158">
        <v>900</v>
      </c>
      <c r="R27" s="248" t="s">
        <v>397</v>
      </c>
      <c r="S27" s="248"/>
      <c r="T27" s="248"/>
      <c r="U27"/>
    </row>
    <row r="28" spans="1:21" ht="150.75" customHeight="1" x14ac:dyDescent="0.35">
      <c r="A28" s="139">
        <v>4</v>
      </c>
      <c r="B28" s="146" t="s">
        <v>66</v>
      </c>
      <c r="C28" s="146" t="s">
        <v>86</v>
      </c>
      <c r="D28" s="146" t="s">
        <v>79</v>
      </c>
      <c r="E28" s="7"/>
      <c r="F28" s="7">
        <v>1</v>
      </c>
      <c r="G28" s="7"/>
      <c r="H28" s="7"/>
      <c r="I28" s="7">
        <v>1</v>
      </c>
      <c r="J28" s="7"/>
      <c r="K28" s="7"/>
      <c r="L28" s="7">
        <v>1</v>
      </c>
      <c r="M28" s="7"/>
      <c r="N28" s="7"/>
      <c r="O28" s="7">
        <v>1</v>
      </c>
      <c r="P28" s="7"/>
      <c r="Q28" s="158">
        <v>1000</v>
      </c>
      <c r="R28" s="248" t="s">
        <v>398</v>
      </c>
      <c r="S28" s="248"/>
      <c r="T28" s="248"/>
      <c r="U28"/>
    </row>
    <row r="29" spans="1:21" ht="195.75" customHeight="1" x14ac:dyDescent="0.35">
      <c r="A29" s="139">
        <v>5</v>
      </c>
      <c r="B29" s="146" t="s">
        <v>66</v>
      </c>
      <c r="C29" s="146" t="s">
        <v>89</v>
      </c>
      <c r="D29" s="146" t="s">
        <v>81</v>
      </c>
      <c r="E29" s="7"/>
      <c r="F29" s="7"/>
      <c r="G29" s="7"/>
      <c r="H29" s="7"/>
      <c r="I29" s="7"/>
      <c r="J29" s="7"/>
      <c r="K29" s="7"/>
      <c r="L29" s="7"/>
      <c r="M29" s="7"/>
      <c r="N29" s="7"/>
      <c r="O29" s="7"/>
      <c r="P29" s="7">
        <v>1</v>
      </c>
      <c r="Q29" s="158">
        <v>5400</v>
      </c>
      <c r="R29" s="248" t="s">
        <v>399</v>
      </c>
      <c r="S29" s="248"/>
      <c r="T29" s="248"/>
      <c r="U29"/>
    </row>
    <row r="30" spans="1:21" ht="150" customHeight="1" x14ac:dyDescent="0.35">
      <c r="A30" s="139">
        <v>6</v>
      </c>
      <c r="B30" s="146" t="s">
        <v>66</v>
      </c>
      <c r="C30" s="146" t="s">
        <v>86</v>
      </c>
      <c r="D30" s="146" t="s">
        <v>85</v>
      </c>
      <c r="E30" s="7">
        <v>1</v>
      </c>
      <c r="F30" s="7">
        <v>1</v>
      </c>
      <c r="G30" s="7">
        <v>1</v>
      </c>
      <c r="H30" s="7">
        <v>1</v>
      </c>
      <c r="I30" s="7">
        <v>1</v>
      </c>
      <c r="J30" s="7">
        <v>1</v>
      </c>
      <c r="K30" s="7">
        <v>1</v>
      </c>
      <c r="L30" s="7">
        <v>1</v>
      </c>
      <c r="M30" s="7">
        <v>1</v>
      </c>
      <c r="N30" s="7">
        <v>1</v>
      </c>
      <c r="O30" s="7">
        <v>1</v>
      </c>
      <c r="P30" s="7">
        <v>1</v>
      </c>
      <c r="Q30" s="158">
        <v>620</v>
      </c>
      <c r="R30" s="248" t="s">
        <v>390</v>
      </c>
      <c r="S30" s="248"/>
      <c r="T30" s="248"/>
      <c r="U30"/>
    </row>
    <row r="31" spans="1:21" ht="243" customHeight="1" x14ac:dyDescent="0.35">
      <c r="A31" s="139">
        <v>7</v>
      </c>
      <c r="B31" s="146" t="s">
        <v>78</v>
      </c>
      <c r="C31" s="146" t="s">
        <v>89</v>
      </c>
      <c r="D31" s="146" t="s">
        <v>82</v>
      </c>
      <c r="E31" s="7"/>
      <c r="F31" s="7">
        <v>1</v>
      </c>
      <c r="G31" s="7"/>
      <c r="H31" s="7"/>
      <c r="I31" s="7">
        <v>1</v>
      </c>
      <c r="J31" s="7"/>
      <c r="K31" s="7"/>
      <c r="L31" s="7">
        <v>1</v>
      </c>
      <c r="M31" s="7"/>
      <c r="N31" s="7"/>
      <c r="O31" s="7">
        <v>1</v>
      </c>
      <c r="P31" s="7"/>
      <c r="Q31" s="158">
        <v>755</v>
      </c>
      <c r="R31" s="248" t="s">
        <v>400</v>
      </c>
      <c r="S31" s="248"/>
      <c r="T31" s="248"/>
      <c r="U31"/>
    </row>
    <row r="32" spans="1:21" ht="20.149999999999999" customHeight="1" x14ac:dyDescent="0.35">
      <c r="A32" s="4"/>
      <c r="B32" s="4"/>
      <c r="C32" s="4"/>
      <c r="D32" s="4"/>
      <c r="E32" s="4"/>
      <c r="F32" s="4"/>
      <c r="G32" s="4"/>
      <c r="H32" s="4"/>
      <c r="I32" s="4"/>
      <c r="J32" s="4"/>
      <c r="K32" s="4"/>
      <c r="L32" s="4"/>
      <c r="M32" s="4"/>
      <c r="N32" s="4"/>
      <c r="O32" s="4"/>
      <c r="P32" s="4"/>
      <c r="Q32" s="159">
        <f>SUM(Q25:Q31)</f>
        <v>24500</v>
      </c>
      <c r="R32" s="247"/>
      <c r="S32" s="247"/>
      <c r="T32" s="247"/>
      <c r="U32"/>
    </row>
    <row r="33" spans="1:21" ht="20.149999999999999" customHeight="1" x14ac:dyDescent="0.35">
      <c r="A33" s="238" t="s">
        <v>114</v>
      </c>
      <c r="B33" s="238"/>
      <c r="C33" s="238"/>
      <c r="D33" s="151" t="s">
        <v>115</v>
      </c>
      <c r="E33" s="242" t="s">
        <v>54</v>
      </c>
      <c r="F33" s="242"/>
      <c r="G33" s="242" t="s">
        <v>55</v>
      </c>
      <c r="H33" s="242"/>
      <c r="I33" s="242" t="s">
        <v>56</v>
      </c>
      <c r="J33" s="242"/>
      <c r="K33" s="242"/>
      <c r="L33" s="4"/>
      <c r="M33" s="4"/>
      <c r="N33" s="4"/>
    </row>
    <row r="34" spans="1:21" ht="20.149999999999999" customHeight="1" x14ac:dyDescent="0.35">
      <c r="A34" s="238"/>
      <c r="B34" s="238"/>
      <c r="C34" s="238"/>
      <c r="D34" s="160">
        <f>0.15*R5</f>
        <v>10500</v>
      </c>
      <c r="E34" s="236">
        <f>Q25+Q26+Q29+Q31</f>
        <v>21980</v>
      </c>
      <c r="F34" s="236"/>
      <c r="G34" s="245">
        <f>IFERROR(E34/R5,"-")</f>
        <v>0.314</v>
      </c>
      <c r="H34" s="245"/>
      <c r="I34" s="246"/>
      <c r="J34" s="246"/>
      <c r="K34" s="246"/>
      <c r="L34" s="4"/>
      <c r="M34" s="4"/>
      <c r="N34" s="4"/>
    </row>
    <row r="35" spans="1:21" ht="12.65" customHeight="1" thickBot="1" x14ac:dyDescent="0.4"/>
    <row r="36" spans="1:21" ht="20.149999999999999" customHeight="1" thickBot="1" x14ac:dyDescent="0.4">
      <c r="A36" s="239" t="s">
        <v>113</v>
      </c>
      <c r="B36" s="240"/>
      <c r="C36" s="240"/>
      <c r="D36" s="240"/>
      <c r="E36" s="240"/>
      <c r="F36" s="240"/>
      <c r="G36" s="240"/>
      <c r="H36" s="240"/>
      <c r="I36" s="240"/>
      <c r="J36" s="240"/>
      <c r="K36" s="240"/>
      <c r="L36" s="240"/>
      <c r="M36" s="240"/>
      <c r="N36" s="240"/>
      <c r="O36" s="240"/>
      <c r="P36" s="240"/>
      <c r="Q36" s="240"/>
      <c r="R36" s="240"/>
      <c r="S36" s="240"/>
      <c r="T36" s="240"/>
      <c r="U36" s="241"/>
    </row>
    <row r="37" spans="1:21" ht="9.65" customHeight="1" x14ac:dyDescent="0.35"/>
    <row r="38" spans="1:21" ht="23.15" customHeight="1" x14ac:dyDescent="0.35">
      <c r="A38" s="151" t="s">
        <v>25</v>
      </c>
      <c r="B38" s="152" t="s">
        <v>26</v>
      </c>
      <c r="C38" s="151" t="s">
        <v>60</v>
      </c>
      <c r="D38" s="242" t="s">
        <v>57</v>
      </c>
      <c r="E38" s="242"/>
      <c r="F38" s="243" t="s">
        <v>53</v>
      </c>
      <c r="G38" s="243"/>
      <c r="H38" s="244" t="s">
        <v>58</v>
      </c>
      <c r="I38" s="244"/>
      <c r="J38" s="244"/>
      <c r="K38" s="244"/>
      <c r="L38" s="244" t="s">
        <v>59</v>
      </c>
      <c r="M38" s="244"/>
      <c r="N38" s="244"/>
      <c r="O38" s="244"/>
      <c r="P38" s="244"/>
    </row>
    <row r="39" spans="1:21" ht="191.15" customHeight="1" x14ac:dyDescent="0.35">
      <c r="A39" s="161">
        <v>1</v>
      </c>
      <c r="B39" s="139" t="s">
        <v>80</v>
      </c>
      <c r="C39" s="139" t="s">
        <v>110</v>
      </c>
      <c r="D39" s="233" t="s">
        <v>394</v>
      </c>
      <c r="E39" s="233"/>
      <c r="F39" s="234">
        <v>10800</v>
      </c>
      <c r="G39" s="234"/>
      <c r="H39" s="233" t="s">
        <v>384</v>
      </c>
      <c r="I39" s="233"/>
      <c r="J39" s="233"/>
      <c r="K39" s="233"/>
      <c r="L39" s="235" t="s">
        <v>386</v>
      </c>
      <c r="M39" s="235"/>
      <c r="N39" s="235"/>
      <c r="O39" s="235"/>
      <c r="P39" s="235"/>
    </row>
    <row r="40" spans="1:21" ht="97" customHeight="1" x14ac:dyDescent="0.35">
      <c r="A40" s="161">
        <v>2</v>
      </c>
      <c r="B40" s="139" t="s">
        <v>80</v>
      </c>
      <c r="C40" s="139" t="s">
        <v>110</v>
      </c>
      <c r="D40" s="233" t="s">
        <v>385</v>
      </c>
      <c r="E40" s="233"/>
      <c r="F40" s="234">
        <v>19200</v>
      </c>
      <c r="G40" s="234"/>
      <c r="H40" s="233" t="s">
        <v>384</v>
      </c>
      <c r="I40" s="233"/>
      <c r="J40" s="233"/>
      <c r="K40" s="233"/>
      <c r="L40" s="235" t="s">
        <v>386</v>
      </c>
      <c r="M40" s="235"/>
      <c r="N40" s="235"/>
      <c r="O40" s="235"/>
      <c r="P40" s="235"/>
    </row>
    <row r="41" spans="1:21" ht="20.149999999999999" customHeight="1" x14ac:dyDescent="0.35">
      <c r="A41" s="8"/>
      <c r="B41" s="8"/>
      <c r="C41" s="8"/>
      <c r="D41" s="8"/>
      <c r="E41" s="8"/>
      <c r="F41" s="232">
        <f>SUM(F39:G40)</f>
        <v>30000</v>
      </c>
      <c r="G41" s="232"/>
      <c r="H41" s="8"/>
      <c r="I41" s="8"/>
      <c r="J41" s="8"/>
      <c r="K41" s="8"/>
      <c r="L41" s="8"/>
      <c r="M41" s="8"/>
      <c r="N41" s="8"/>
      <c r="O41" s="8"/>
      <c r="P41" s="8"/>
    </row>
    <row r="42" spans="1:21" x14ac:dyDescent="0.35">
      <c r="A42" s="231" t="s">
        <v>14</v>
      </c>
      <c r="B42" s="231"/>
      <c r="C42" s="231"/>
      <c r="D42" s="231"/>
    </row>
  </sheetData>
  <mergeCells count="78">
    <mergeCell ref="R23:T24"/>
    <mergeCell ref="A21:U21"/>
    <mergeCell ref="A23:D23"/>
    <mergeCell ref="I6:J6"/>
    <mergeCell ref="A9:U9"/>
    <mergeCell ref="A11:L11"/>
    <mergeCell ref="N11:U11"/>
    <mergeCell ref="E12:F12"/>
    <mergeCell ref="G12:L12"/>
    <mergeCell ref="O12:Q12"/>
    <mergeCell ref="E13:F13"/>
    <mergeCell ref="G13:L13"/>
    <mergeCell ref="O13:Q13"/>
    <mergeCell ref="E14:F14"/>
    <mergeCell ref="G14:L14"/>
    <mergeCell ref="O14:Q14"/>
    <mergeCell ref="E1:Q2"/>
    <mergeCell ref="A3:U3"/>
    <mergeCell ref="A5:B5"/>
    <mergeCell ref="A6:B6"/>
    <mergeCell ref="A7:B7"/>
    <mergeCell ref="M5:Q6"/>
    <mergeCell ref="C5:D5"/>
    <mergeCell ref="C6:D6"/>
    <mergeCell ref="C7:D7"/>
    <mergeCell ref="R5:R6"/>
    <mergeCell ref="S5:S6"/>
    <mergeCell ref="I5:J5"/>
    <mergeCell ref="I7:J7"/>
    <mergeCell ref="F5:H5"/>
    <mergeCell ref="F6:H6"/>
    <mergeCell ref="F7:H7"/>
    <mergeCell ref="Q23:Q24"/>
    <mergeCell ref="E15:F15"/>
    <mergeCell ref="G15:L15"/>
    <mergeCell ref="O15:Q15"/>
    <mergeCell ref="E16:F16"/>
    <mergeCell ref="G16:L16"/>
    <mergeCell ref="O16:Q16"/>
    <mergeCell ref="E19:F19"/>
    <mergeCell ref="E23:G23"/>
    <mergeCell ref="H23:J23"/>
    <mergeCell ref="K23:M23"/>
    <mergeCell ref="N23:P23"/>
    <mergeCell ref="R32:T32"/>
    <mergeCell ref="R25:T25"/>
    <mergeCell ref="R26:T26"/>
    <mergeCell ref="R27:T27"/>
    <mergeCell ref="R28:T28"/>
    <mergeCell ref="R29:T29"/>
    <mergeCell ref="R30:T30"/>
    <mergeCell ref="R31:T31"/>
    <mergeCell ref="A33:C34"/>
    <mergeCell ref="A36:U36"/>
    <mergeCell ref="D38:E38"/>
    <mergeCell ref="F38:G38"/>
    <mergeCell ref="H38:K38"/>
    <mergeCell ref="L38:P38"/>
    <mergeCell ref="E33:F33"/>
    <mergeCell ref="G33:H33"/>
    <mergeCell ref="I33:K33"/>
    <mergeCell ref="E34:F34"/>
    <mergeCell ref="G34:H34"/>
    <mergeCell ref="I34:K34"/>
    <mergeCell ref="L40:P40"/>
    <mergeCell ref="E17:F17"/>
    <mergeCell ref="E18:F18"/>
    <mergeCell ref="G17:L17"/>
    <mergeCell ref="G18:L18"/>
    <mergeCell ref="D39:E39"/>
    <mergeCell ref="F39:G39"/>
    <mergeCell ref="H39:K39"/>
    <mergeCell ref="L39:P39"/>
    <mergeCell ref="A42:D42"/>
    <mergeCell ref="F41:G41"/>
    <mergeCell ref="D40:E40"/>
    <mergeCell ref="F40:G40"/>
    <mergeCell ref="H40:K40"/>
  </mergeCells>
  <conditionalFormatting sqref="Q25:Q31">
    <cfRule type="expression" dxfId="4" priority="2">
      <formula>IF(OR(AND(OR(OR(B25&lt;&gt;"",#REF!&lt;&gt;""),D25&lt;&gt;""),OR(Q25="",Q25=0)),AND(OR(OR(B25="",#REF!=""),D25=""),AND(Q25&lt;&gt;"",Q25&lt;&gt;0))),1,0)</formula>
    </cfRule>
  </conditionalFormatting>
  <conditionalFormatting sqref="E13:F18">
    <cfRule type="expression" dxfId="3" priority="6">
      <formula>IF(OR(AND(OR(OR(B13&lt;&gt;"",#REF!&lt;&gt;""),D13&lt;&gt;""),OR(E13="",E13=0)),AND(OR(OR(B13="",#REF!=""),D13=""),AND(E13&lt;&gt;"",E13&lt;&gt;0))),1,0)</formula>
    </cfRule>
  </conditionalFormatting>
  <conditionalFormatting sqref="F39:G40">
    <cfRule type="expression" dxfId="2" priority="7">
      <formula>IF(OR(AND(OR(OR(B39&lt;&gt;"",#REF!&lt;&gt;""),D39&lt;&gt;""),OR(F39="",F39=0)),AND(OR(OR(B39="",#REF!=""),D39=""),AND(F39&lt;&gt;"",F39&lt;&gt;0))),1,0)</formula>
    </cfRule>
  </conditionalFormatting>
  <conditionalFormatting sqref="E25:P31">
    <cfRule type="colorScale" priority="9">
      <colorScale>
        <cfvo type="min"/>
        <cfvo type="max"/>
        <color rgb="FFFFFFCC"/>
        <color rgb="FFFFC000"/>
      </colorScale>
    </cfRule>
  </conditionalFormatting>
  <pageMargins left="0.53" right="0.23" top="0.22" bottom="0.74803040244969399" header="0.11" footer="0.31496062992126"/>
  <pageSetup paperSize="9" scale="56" fitToWidth="2" fitToHeight="2" orientation="landscape" r:id="rId1"/>
  <rowBreaks count="1" manualBreakCount="1">
    <brk id="19" max="16383"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CCMRCM!$A$1:$A$116</xm:f>
          </x14:formula1>
          <xm:sqref>C5:D5</xm:sqref>
        </x14:dataValidation>
        <x14:dataValidation type="list" allowBlank="1" showInputMessage="1" showErrorMessage="1">
          <x14:formula1>
            <xm:f>List!$A$12:$A$15</xm:f>
          </x14:formula1>
          <xm:sqref>I5:J5</xm:sqref>
        </x14:dataValidation>
        <x14:dataValidation type="list" allowBlank="1" showInputMessage="1" showErrorMessage="1">
          <x14:formula1>
            <xm:f>List!$C$12:$C$13</xm:f>
          </x14:formula1>
          <xm:sqref>S5:S6</xm:sqref>
        </x14:dataValidation>
        <x14:dataValidation type="list" allowBlank="1" showInputMessage="1" showErrorMessage="1">
          <x14:formula1>
            <xm:f>List!$G$10</xm:f>
          </x14:formula1>
          <xm:sqref>C13:C18</xm:sqref>
        </x14:dataValidation>
        <x14:dataValidation type="list" allowBlank="1" showInputMessage="1" showErrorMessage="1">
          <x14:formula1>
            <xm:f>List!$G$2:$G$7</xm:f>
          </x14:formula1>
          <xm:sqref>D13:D18</xm:sqref>
        </x14:dataValidation>
        <x14:dataValidation type="list" allowBlank="1" showInputMessage="1" showErrorMessage="1">
          <x14:formula1>
            <xm:f>List!$A$2:$A$6</xm:f>
          </x14:formula1>
          <xm:sqref>B13:B18</xm:sqref>
        </x14:dataValidation>
        <x14:dataValidation type="list" allowBlank="1" showInputMessage="1" showErrorMessage="1">
          <x14:formula1>
            <xm:f>List!$A$5:$A$7</xm:f>
          </x14:formula1>
          <xm:sqref>B25:B31</xm:sqref>
        </x14:dataValidation>
        <x14:dataValidation type="list" allowBlank="1" showInputMessage="1" showErrorMessage="1">
          <x14:formula1>
            <xm:f>List!$G$10:$G$13</xm:f>
          </x14:formula1>
          <xm:sqref>C25:C31 C39:C40</xm:sqref>
        </x14:dataValidation>
        <x14:dataValidation type="list" allowBlank="1" showInputMessage="1" showErrorMessage="1">
          <x14:formula1>
            <xm:f>List!$E$2:$E$17</xm:f>
          </x14:formula1>
          <xm:sqref>D25:D31</xm:sqref>
        </x14:dataValidation>
        <x14:dataValidation type="list" allowBlank="1" showInputMessage="1" showErrorMessage="1">
          <x14:formula1>
            <xm:f>List!$A$2:$A$7</xm:f>
          </x14:formula1>
          <xm:sqref>B39:B40</xm:sqref>
        </x14:dataValidation>
        <x14:dataValidation type="list" allowBlank="1" showInputMessage="1" showErrorMessage="1">
          <x14:formula1>
            <xm:f>List!$C$2:$C$5</xm:f>
          </x14:formula1>
          <xm:sqref>O13:Q18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85"/>
  <sheetViews>
    <sheetView tabSelected="1" zoomScaleNormal="100" zoomScaleSheetLayoutView="100" workbookViewId="0">
      <selection activeCell="F67" sqref="F67:G67"/>
    </sheetView>
  </sheetViews>
  <sheetFormatPr defaultColWidth="8.7265625" defaultRowHeight="14.5" x14ac:dyDescent="0.35"/>
  <cols>
    <col min="1" max="1" width="5.7265625" style="114" customWidth="1"/>
    <col min="2" max="2" width="21.08984375" style="114" customWidth="1"/>
    <col min="3" max="3" width="26.7265625" style="114" customWidth="1"/>
    <col min="4" max="4" width="31.36328125" style="114" customWidth="1"/>
    <col min="5" max="5" width="18.08984375" style="114" customWidth="1"/>
    <col min="6" max="6" width="16.90625" style="114" customWidth="1"/>
    <col min="7" max="7" width="19.26953125" style="114" customWidth="1"/>
    <col min="8" max="8" width="17.7265625" style="114" customWidth="1"/>
    <col min="9" max="9" width="17.08984375" style="114" customWidth="1"/>
    <col min="10" max="10" width="14.6328125" style="114" customWidth="1"/>
    <col min="11" max="16" width="7.08984375" style="114" customWidth="1"/>
    <col min="17" max="17" width="8.7265625" style="114"/>
    <col min="18" max="18" width="16.7265625" style="114" customWidth="1"/>
    <col min="19" max="19" width="16.26953125" style="114" customWidth="1"/>
    <col min="20" max="20" width="14.36328125" style="114" customWidth="1"/>
    <col min="21" max="21" width="24.6328125" style="114" customWidth="1"/>
    <col min="22" max="16384" width="8.7265625" style="141"/>
  </cols>
  <sheetData>
    <row r="1" spans="1:21" ht="50.5" customHeight="1" x14ac:dyDescent="0.35">
      <c r="A1" s="140"/>
      <c r="B1" s="140"/>
      <c r="C1" s="140"/>
      <c r="D1" s="278" t="s">
        <v>379</v>
      </c>
      <c r="E1" s="278"/>
      <c r="F1" s="278"/>
      <c r="G1" s="278"/>
      <c r="H1" s="278"/>
      <c r="I1" s="278"/>
      <c r="J1" s="278"/>
      <c r="K1" s="140"/>
      <c r="L1" s="140"/>
      <c r="M1" s="140"/>
      <c r="N1" s="140"/>
      <c r="O1" s="141"/>
      <c r="P1" s="141"/>
      <c r="Q1" s="141"/>
      <c r="R1" s="141"/>
      <c r="S1" s="141"/>
      <c r="T1" s="141"/>
      <c r="U1" s="141"/>
    </row>
    <row r="2" spans="1:21" ht="10" customHeight="1" thickBot="1" x14ac:dyDescent="0.4">
      <c r="A2" s="115"/>
      <c r="B2" s="115"/>
      <c r="C2" s="115"/>
      <c r="D2" s="115"/>
      <c r="E2" s="142"/>
      <c r="F2" s="142"/>
      <c r="G2" s="142"/>
      <c r="H2" s="142"/>
      <c r="I2" s="142"/>
      <c r="J2" s="115"/>
      <c r="K2" s="141"/>
      <c r="L2" s="141"/>
      <c r="M2" s="141"/>
      <c r="N2" s="141"/>
      <c r="O2" s="141"/>
      <c r="P2" s="141"/>
      <c r="Q2" s="141"/>
      <c r="R2" s="141"/>
      <c r="S2" s="141"/>
      <c r="T2" s="141"/>
      <c r="U2" s="141"/>
    </row>
    <row r="3" spans="1:21" ht="30" customHeight="1" thickBot="1" x14ac:dyDescent="0.4">
      <c r="A3" s="9" t="s">
        <v>17</v>
      </c>
      <c r="B3" s="10"/>
      <c r="C3" s="10"/>
      <c r="D3" s="10"/>
      <c r="E3" s="10"/>
      <c r="F3" s="10"/>
      <c r="G3" s="10"/>
      <c r="H3" s="10"/>
      <c r="I3" s="10"/>
      <c r="J3" s="11"/>
      <c r="K3" s="141"/>
      <c r="L3" s="141"/>
      <c r="M3" s="141"/>
      <c r="N3" s="141"/>
      <c r="O3" s="141"/>
      <c r="P3" s="141"/>
      <c r="Q3" s="141"/>
      <c r="R3" s="141"/>
      <c r="S3" s="141"/>
      <c r="T3" s="141"/>
      <c r="U3" s="141"/>
    </row>
    <row r="4" spans="1:21" ht="10" customHeight="1" x14ac:dyDescent="0.35">
      <c r="A4" s="116"/>
      <c r="B4" s="117"/>
      <c r="C4" s="117"/>
      <c r="D4" s="117"/>
      <c r="E4" s="117"/>
      <c r="F4" s="116"/>
      <c r="G4" s="117"/>
      <c r="H4" s="117"/>
      <c r="I4" s="117"/>
      <c r="J4" s="141"/>
      <c r="K4" s="141"/>
      <c r="L4" s="141"/>
      <c r="M4" s="141"/>
      <c r="N4" s="141"/>
      <c r="O4" s="141"/>
      <c r="P4" s="141"/>
      <c r="Q4" s="141"/>
      <c r="R4" s="141"/>
      <c r="S4" s="141"/>
      <c r="T4" s="141"/>
      <c r="U4" s="141"/>
    </row>
    <row r="5" spans="1:21" ht="30" customHeight="1" x14ac:dyDescent="0.35">
      <c r="A5" s="260" t="s">
        <v>18</v>
      </c>
      <c r="B5" s="260"/>
      <c r="C5" s="262" t="s">
        <v>271</v>
      </c>
      <c r="D5" s="262"/>
      <c r="F5" s="260" t="s">
        <v>21</v>
      </c>
      <c r="G5" s="260"/>
      <c r="H5" s="262" t="s">
        <v>90</v>
      </c>
      <c r="I5" s="262"/>
      <c r="J5" s="262"/>
      <c r="P5" s="141"/>
      <c r="Q5" s="141"/>
      <c r="R5" s="141"/>
      <c r="S5" s="141"/>
      <c r="T5" s="141"/>
      <c r="U5" s="141"/>
    </row>
    <row r="6" spans="1:21" ht="30" customHeight="1" x14ac:dyDescent="0.35">
      <c r="A6" s="260" t="s">
        <v>19</v>
      </c>
      <c r="B6" s="260"/>
      <c r="C6" s="262" t="s">
        <v>382</v>
      </c>
      <c r="D6" s="262"/>
      <c r="F6" s="260" t="s">
        <v>117</v>
      </c>
      <c r="G6" s="260"/>
      <c r="H6" s="262" t="s">
        <v>401</v>
      </c>
      <c r="I6" s="262"/>
      <c r="J6" s="262"/>
      <c r="P6" s="141"/>
      <c r="Q6" s="141"/>
      <c r="R6" s="141"/>
      <c r="S6" s="141"/>
      <c r="T6" s="141"/>
      <c r="U6" s="141"/>
    </row>
    <row r="7" spans="1:21" ht="30" customHeight="1" x14ac:dyDescent="0.35">
      <c r="A7" s="260" t="s">
        <v>116</v>
      </c>
      <c r="B7" s="260"/>
      <c r="C7" s="263">
        <v>43891</v>
      </c>
      <c r="D7" s="263"/>
      <c r="F7" s="260" t="s">
        <v>118</v>
      </c>
      <c r="G7" s="260"/>
      <c r="H7" s="262">
        <v>70000</v>
      </c>
      <c r="I7" s="262"/>
      <c r="J7" s="262"/>
      <c r="P7" s="141"/>
      <c r="Q7" s="141"/>
      <c r="R7" s="141"/>
      <c r="S7" s="141"/>
      <c r="T7" s="141"/>
      <c r="U7" s="141"/>
    </row>
    <row r="8" spans="1:21" ht="10" customHeight="1" x14ac:dyDescent="0.35">
      <c r="I8" s="115"/>
      <c r="J8" s="115"/>
      <c r="R8" s="115"/>
      <c r="S8" s="115"/>
      <c r="T8" s="141"/>
      <c r="U8" s="141"/>
    </row>
    <row r="9" spans="1:21" ht="30" customHeight="1" x14ac:dyDescent="0.35">
      <c r="A9" s="115"/>
      <c r="B9" s="147"/>
      <c r="C9" s="280" t="s">
        <v>232</v>
      </c>
      <c r="D9" s="280"/>
      <c r="E9" s="148" t="s">
        <v>233</v>
      </c>
      <c r="F9" s="148" t="s">
        <v>378</v>
      </c>
      <c r="G9" s="148" t="s">
        <v>234</v>
      </c>
      <c r="N9" s="115"/>
      <c r="O9" s="115"/>
      <c r="P9" s="141"/>
      <c r="Q9" s="141"/>
      <c r="R9" s="141"/>
      <c r="S9" s="141"/>
      <c r="T9" s="141"/>
      <c r="U9" s="141"/>
    </row>
    <row r="10" spans="1:21" ht="30" customHeight="1" x14ac:dyDescent="0.35">
      <c r="A10" s="279" t="s">
        <v>20</v>
      </c>
      <c r="B10" s="279"/>
      <c r="C10" s="281"/>
      <c r="D10" s="281"/>
      <c r="E10" s="149">
        <f>F21+F46+F68</f>
        <v>45336.46</v>
      </c>
      <c r="F10" s="193" t="s">
        <v>96</v>
      </c>
      <c r="G10" s="150" t="str">
        <f>IFERROR(E10/C10,"-")</f>
        <v>-</v>
      </c>
      <c r="H10" s="141"/>
      <c r="I10" s="141"/>
      <c r="J10" s="141"/>
      <c r="K10" s="141"/>
      <c r="L10" s="141"/>
      <c r="M10" s="141"/>
      <c r="N10" s="141"/>
      <c r="O10" s="141"/>
      <c r="P10" s="141"/>
      <c r="Q10" s="141"/>
      <c r="R10" s="141"/>
      <c r="S10" s="141"/>
      <c r="T10" s="141"/>
      <c r="U10" s="141"/>
    </row>
    <row r="11" spans="1:21" ht="10" customHeight="1" thickBot="1" x14ac:dyDescent="0.4">
      <c r="L11" s="141"/>
      <c r="M11" s="141"/>
      <c r="N11" s="141"/>
      <c r="O11" s="141"/>
      <c r="P11" s="141"/>
      <c r="Q11" s="141"/>
      <c r="R11" s="141"/>
      <c r="S11" s="141"/>
      <c r="T11" s="141"/>
      <c r="U11" s="141"/>
    </row>
    <row r="12" spans="1:21" ht="30" customHeight="1" thickBot="1" x14ac:dyDescent="0.4">
      <c r="A12" s="9" t="s">
        <v>22</v>
      </c>
      <c r="B12" s="10"/>
      <c r="C12" s="10"/>
      <c r="D12" s="10"/>
      <c r="E12" s="10"/>
      <c r="F12" s="10"/>
      <c r="G12" s="10"/>
      <c r="H12" s="10"/>
      <c r="I12" s="10"/>
      <c r="J12" s="11"/>
      <c r="K12" s="141"/>
      <c r="L12" s="141"/>
      <c r="M12" s="141"/>
      <c r="N12" s="141"/>
      <c r="O12" s="141"/>
      <c r="P12" s="141"/>
      <c r="Q12" s="141"/>
      <c r="R12" s="141"/>
      <c r="S12" s="141"/>
      <c r="T12" s="141"/>
      <c r="U12" s="141"/>
    </row>
    <row r="13" spans="1:21" ht="10" customHeight="1" x14ac:dyDescent="0.35">
      <c r="A13" s="118"/>
      <c r="B13" s="116"/>
      <c r="C13" s="116"/>
      <c r="D13" s="116"/>
      <c r="E13" s="116"/>
      <c r="F13" s="116"/>
      <c r="G13" s="116"/>
      <c r="H13" s="116"/>
      <c r="I13" s="116"/>
      <c r="J13" s="116"/>
      <c r="K13" s="116"/>
      <c r="L13" s="116"/>
      <c r="M13" s="116"/>
      <c r="N13" s="116"/>
      <c r="O13" s="116"/>
      <c r="P13" s="141"/>
      <c r="Q13" s="141"/>
      <c r="R13" s="141"/>
      <c r="S13" s="141"/>
      <c r="T13" s="141"/>
      <c r="U13" s="141"/>
    </row>
    <row r="14" spans="1:21" ht="20.149999999999999" customHeight="1" x14ac:dyDescent="0.35">
      <c r="A14" s="295" t="s">
        <v>23</v>
      </c>
      <c r="B14" s="296"/>
      <c r="C14" s="296"/>
      <c r="D14" s="296"/>
      <c r="E14" s="296"/>
      <c r="F14" s="296"/>
      <c r="G14" s="296"/>
      <c r="H14" s="296"/>
      <c r="I14" s="297"/>
      <c r="J14" s="115"/>
      <c r="K14" s="115"/>
      <c r="L14" s="141"/>
      <c r="M14" s="141"/>
      <c r="N14" s="141"/>
      <c r="O14" s="141"/>
      <c r="P14" s="141"/>
      <c r="Q14" s="141"/>
      <c r="R14" s="141"/>
      <c r="S14" s="141"/>
      <c r="T14" s="141"/>
      <c r="U14" s="141"/>
    </row>
    <row r="15" spans="1:21" ht="29.5" customHeight="1" x14ac:dyDescent="0.35">
      <c r="A15" s="151" t="s">
        <v>25</v>
      </c>
      <c r="B15" s="152" t="s">
        <v>26</v>
      </c>
      <c r="C15" s="151" t="s">
        <v>60</v>
      </c>
      <c r="D15" s="153" t="s">
        <v>27</v>
      </c>
      <c r="E15" s="162" t="s">
        <v>239</v>
      </c>
      <c r="F15" s="163" t="s">
        <v>235</v>
      </c>
      <c r="G15" s="163" t="s">
        <v>236</v>
      </c>
      <c r="H15" s="274" t="s">
        <v>237</v>
      </c>
      <c r="I15" s="274"/>
      <c r="J15" s="115"/>
      <c r="K15" s="141"/>
      <c r="L15" s="141"/>
      <c r="M15" s="141"/>
      <c r="N15" s="141"/>
      <c r="O15" s="141"/>
      <c r="P15" s="141"/>
      <c r="Q15" s="141"/>
      <c r="R15" s="141"/>
      <c r="S15" s="141"/>
      <c r="T15" s="141"/>
      <c r="U15" s="141"/>
    </row>
    <row r="16" spans="1:21" ht="30" customHeight="1" x14ac:dyDescent="0.35">
      <c r="A16" s="170">
        <v>1</v>
      </c>
      <c r="B16" s="146" t="s">
        <v>62</v>
      </c>
      <c r="C16" s="171" t="s">
        <v>110</v>
      </c>
      <c r="D16" s="171" t="s">
        <v>65</v>
      </c>
      <c r="E16" s="171">
        <v>40849</v>
      </c>
      <c r="F16" s="158">
        <v>40849</v>
      </c>
      <c r="G16" s="180">
        <f>IFERROR(F16/E16,"-")</f>
        <v>1</v>
      </c>
      <c r="H16" s="235"/>
      <c r="I16" s="235"/>
      <c r="J16" s="115"/>
      <c r="K16" s="141"/>
      <c r="L16" s="141"/>
      <c r="M16" s="141"/>
      <c r="N16" s="141"/>
      <c r="O16" s="141"/>
      <c r="P16" s="141"/>
      <c r="Q16" s="141"/>
      <c r="R16" s="141"/>
      <c r="S16" s="141"/>
      <c r="T16" s="141"/>
      <c r="U16" s="141"/>
    </row>
    <row r="17" spans="1:21" ht="30" customHeight="1" x14ac:dyDescent="0.35">
      <c r="A17" s="170">
        <v>2</v>
      </c>
      <c r="B17" s="146" t="s">
        <v>70</v>
      </c>
      <c r="C17" s="171" t="s">
        <v>110</v>
      </c>
      <c r="D17" s="171" t="s">
        <v>373</v>
      </c>
      <c r="E17" s="171">
        <v>3600</v>
      </c>
      <c r="F17" s="158">
        <v>3600</v>
      </c>
      <c r="G17" s="180">
        <f t="shared" ref="G17:G21" si="0">IFERROR(F17/E17,"-")</f>
        <v>1</v>
      </c>
      <c r="H17" s="235"/>
      <c r="I17" s="235"/>
      <c r="J17" s="115"/>
      <c r="K17" s="141"/>
      <c r="L17" s="141"/>
      <c r="M17" s="141"/>
      <c r="N17" s="141"/>
      <c r="O17" s="141"/>
      <c r="P17" s="141"/>
      <c r="Q17" s="141"/>
      <c r="R17" s="141"/>
      <c r="S17" s="141"/>
      <c r="T17" s="141"/>
      <c r="U17" s="141"/>
    </row>
    <row r="18" spans="1:21" ht="30" customHeight="1" x14ac:dyDescent="0.35">
      <c r="A18" s="170">
        <v>3</v>
      </c>
      <c r="B18" s="146" t="s">
        <v>80</v>
      </c>
      <c r="C18" s="171" t="s">
        <v>110</v>
      </c>
      <c r="D18" s="171" t="s">
        <v>69</v>
      </c>
      <c r="E18" s="171">
        <v>676</v>
      </c>
      <c r="F18" s="191">
        <v>149.9</v>
      </c>
      <c r="G18" s="180">
        <f t="shared" si="0"/>
        <v>0.22174556213017751</v>
      </c>
      <c r="H18" s="235"/>
      <c r="I18" s="235"/>
      <c r="J18" s="115"/>
      <c r="K18" s="141"/>
      <c r="L18" s="141"/>
      <c r="M18" s="141"/>
      <c r="N18" s="141"/>
      <c r="O18" s="141"/>
      <c r="P18" s="141"/>
      <c r="Q18" s="141"/>
      <c r="R18" s="141"/>
      <c r="S18" s="141"/>
      <c r="T18" s="141"/>
      <c r="U18" s="141"/>
    </row>
    <row r="19" spans="1:21" ht="30" customHeight="1" x14ac:dyDescent="0.35">
      <c r="A19" s="170">
        <v>4</v>
      </c>
      <c r="B19" s="146" t="s">
        <v>80</v>
      </c>
      <c r="C19" s="171" t="s">
        <v>110</v>
      </c>
      <c r="D19" s="171" t="s">
        <v>82</v>
      </c>
      <c r="E19" s="171">
        <v>60</v>
      </c>
      <c r="F19" s="191">
        <v>38.47</v>
      </c>
      <c r="G19" s="180">
        <f t="shared" si="0"/>
        <v>0.64116666666666666</v>
      </c>
      <c r="H19" s="235" t="s">
        <v>402</v>
      </c>
      <c r="I19" s="235"/>
      <c r="J19" s="115"/>
      <c r="K19" s="141"/>
      <c r="L19" s="141"/>
      <c r="M19" s="141"/>
      <c r="N19" s="141"/>
      <c r="O19" s="141"/>
      <c r="P19" s="141"/>
      <c r="Q19" s="141"/>
      <c r="R19" s="141"/>
      <c r="S19" s="141"/>
      <c r="T19" s="141"/>
      <c r="U19" s="141"/>
    </row>
    <row r="20" spans="1:21" ht="41.25" customHeight="1" x14ac:dyDescent="0.35">
      <c r="A20" s="170">
        <v>5</v>
      </c>
      <c r="B20" s="146" t="s">
        <v>74</v>
      </c>
      <c r="C20" s="172" t="s">
        <v>110</v>
      </c>
      <c r="D20" s="171" t="s">
        <v>373</v>
      </c>
      <c r="E20" s="171">
        <v>315</v>
      </c>
      <c r="F20" s="191">
        <v>213.7</v>
      </c>
      <c r="G20" s="180">
        <f t="shared" si="0"/>
        <v>0.67841269841269836</v>
      </c>
      <c r="H20" s="235" t="s">
        <v>403</v>
      </c>
      <c r="I20" s="235"/>
      <c r="J20" s="115"/>
      <c r="K20" s="141"/>
      <c r="L20" s="141"/>
      <c r="M20" s="141"/>
      <c r="N20" s="141"/>
      <c r="O20" s="141"/>
      <c r="P20" s="141"/>
      <c r="Q20" s="141"/>
      <c r="R20" s="141"/>
      <c r="S20" s="141"/>
      <c r="T20" s="141"/>
      <c r="U20" s="141"/>
    </row>
    <row r="21" spans="1:21" ht="25" customHeight="1" x14ac:dyDescent="0.35">
      <c r="A21" s="115"/>
      <c r="B21" s="115"/>
      <c r="C21" s="115"/>
      <c r="D21" s="164" t="s">
        <v>34</v>
      </c>
      <c r="E21" s="164">
        <f>SUM(E16:E20)</f>
        <v>45500</v>
      </c>
      <c r="F21" s="181">
        <f>SUM(F16:F20)</f>
        <v>44851.07</v>
      </c>
      <c r="G21" s="182">
        <f t="shared" si="0"/>
        <v>0.98573780219780216</v>
      </c>
      <c r="H21" s="115"/>
      <c r="I21" s="115"/>
      <c r="J21" s="115"/>
      <c r="K21" s="115"/>
      <c r="L21" s="141"/>
      <c r="M21" s="141"/>
      <c r="N21" s="141"/>
      <c r="O21" s="141"/>
      <c r="P21" s="141"/>
      <c r="Q21" s="141"/>
      <c r="R21" s="141"/>
      <c r="S21" s="141"/>
      <c r="T21" s="141"/>
      <c r="U21" s="141"/>
    </row>
    <row r="22" spans="1:21" ht="10" customHeight="1" x14ac:dyDescent="0.35">
      <c r="A22" s="115"/>
      <c r="B22" s="115"/>
      <c r="C22" s="115"/>
      <c r="D22" s="115"/>
      <c r="E22" s="115"/>
      <c r="F22" s="115"/>
      <c r="G22" s="115"/>
      <c r="H22" s="115"/>
      <c r="I22" s="115"/>
      <c r="J22" s="115"/>
      <c r="K22" s="115"/>
      <c r="L22" s="115"/>
      <c r="M22" s="115"/>
      <c r="N22" s="115"/>
      <c r="O22" s="115"/>
      <c r="P22" s="115"/>
      <c r="Q22" s="115"/>
      <c r="R22" s="115"/>
      <c r="S22" s="115"/>
      <c r="T22" s="115"/>
      <c r="U22" s="141"/>
    </row>
    <row r="23" spans="1:21" ht="20.149999999999999" customHeight="1" x14ac:dyDescent="0.35">
      <c r="A23" s="267" t="s">
        <v>24</v>
      </c>
      <c r="B23" s="267"/>
      <c r="C23" s="267"/>
      <c r="D23" s="267"/>
      <c r="E23" s="267"/>
      <c r="F23" s="267"/>
      <c r="G23" s="115"/>
      <c r="H23" s="115"/>
      <c r="I23" s="115"/>
      <c r="J23" s="115"/>
      <c r="K23" s="115"/>
      <c r="L23" s="115"/>
      <c r="M23" s="115"/>
      <c r="N23" s="115"/>
      <c r="O23" s="115"/>
      <c r="P23" s="115"/>
      <c r="Q23" s="115"/>
      <c r="R23" s="115"/>
      <c r="S23" s="115"/>
      <c r="T23" s="115"/>
      <c r="U23" s="141"/>
    </row>
    <row r="24" spans="1:21" ht="20.149999999999999" customHeight="1" x14ac:dyDescent="0.35">
      <c r="A24" s="151" t="s">
        <v>25</v>
      </c>
      <c r="B24" s="152" t="s">
        <v>27</v>
      </c>
      <c r="C24" s="151" t="s">
        <v>54</v>
      </c>
      <c r="D24" s="151" t="s">
        <v>238</v>
      </c>
      <c r="E24" s="274" t="s">
        <v>237</v>
      </c>
      <c r="F24" s="274"/>
      <c r="G24" s="115"/>
      <c r="H24" s="115"/>
      <c r="I24" s="115"/>
      <c r="J24" s="115"/>
      <c r="K24" s="115"/>
      <c r="L24" s="115"/>
      <c r="M24" s="115"/>
      <c r="N24" s="115"/>
      <c r="O24" s="115"/>
      <c r="P24" s="115"/>
      <c r="Q24" s="115"/>
      <c r="R24" s="115"/>
      <c r="S24" s="141"/>
      <c r="T24" s="141"/>
      <c r="U24" s="141"/>
    </row>
    <row r="25" spans="1:21" ht="30" customHeight="1" x14ac:dyDescent="0.35">
      <c r="A25" s="170">
        <v>1</v>
      </c>
      <c r="B25" s="171" t="s">
        <v>63</v>
      </c>
      <c r="C25" s="123">
        <v>25074</v>
      </c>
      <c r="D25" s="122">
        <v>25074</v>
      </c>
      <c r="E25" s="235"/>
      <c r="F25" s="235"/>
      <c r="G25" s="115"/>
      <c r="H25" s="115"/>
      <c r="I25" s="115"/>
      <c r="J25" s="115"/>
      <c r="K25" s="115"/>
      <c r="L25" s="115"/>
      <c r="M25" s="115"/>
      <c r="N25" s="115"/>
      <c r="O25" s="115"/>
      <c r="P25" s="115"/>
      <c r="Q25" s="115"/>
      <c r="R25" s="115"/>
      <c r="S25" s="141"/>
      <c r="T25" s="141"/>
      <c r="U25" s="141"/>
    </row>
    <row r="26" spans="1:21" ht="30" customHeight="1" x14ac:dyDescent="0.35">
      <c r="A26" s="170">
        <v>2</v>
      </c>
      <c r="B26" s="171" t="s">
        <v>67</v>
      </c>
      <c r="C26" s="123">
        <v>15775</v>
      </c>
      <c r="D26" s="122">
        <v>15755</v>
      </c>
      <c r="E26" s="235"/>
      <c r="F26" s="235"/>
      <c r="G26" s="115"/>
      <c r="H26" s="115"/>
      <c r="I26" s="115"/>
      <c r="J26" s="115"/>
      <c r="K26" s="115"/>
      <c r="L26" s="115"/>
      <c r="M26" s="115"/>
      <c r="N26" s="115"/>
      <c r="O26" s="115"/>
      <c r="P26" s="115"/>
      <c r="Q26" s="115"/>
      <c r="R26" s="115"/>
      <c r="S26" s="141"/>
      <c r="T26" s="141"/>
      <c r="U26" s="141"/>
    </row>
    <row r="27" spans="1:21" ht="30" customHeight="1" x14ac:dyDescent="0.35">
      <c r="A27" s="170">
        <v>3</v>
      </c>
      <c r="B27" s="171" t="s">
        <v>75</v>
      </c>
      <c r="C27" s="123">
        <v>3600</v>
      </c>
      <c r="D27" s="122">
        <v>3600</v>
      </c>
      <c r="E27" s="235"/>
      <c r="F27" s="235"/>
      <c r="G27" s="115"/>
      <c r="H27" s="115"/>
      <c r="I27" s="115"/>
      <c r="J27" s="115"/>
      <c r="K27" s="115"/>
      <c r="L27" s="115"/>
      <c r="M27" s="115"/>
      <c r="N27" s="115"/>
      <c r="O27" s="115"/>
      <c r="P27" s="115"/>
      <c r="Q27" s="115"/>
      <c r="R27" s="115"/>
      <c r="S27" s="141"/>
      <c r="T27" s="141"/>
      <c r="U27" s="141"/>
    </row>
    <row r="28" spans="1:21" ht="30" customHeight="1" x14ac:dyDescent="0.35">
      <c r="A28" s="170">
        <v>4</v>
      </c>
      <c r="B28" s="171"/>
      <c r="C28" s="123"/>
      <c r="D28" s="122"/>
      <c r="E28" s="235"/>
      <c r="F28" s="235"/>
      <c r="G28" s="115"/>
      <c r="H28" s="115"/>
      <c r="I28" s="115"/>
      <c r="J28" s="115"/>
      <c r="K28" s="115"/>
      <c r="L28" s="115"/>
      <c r="M28" s="115"/>
      <c r="N28" s="115"/>
      <c r="O28" s="115"/>
      <c r="P28" s="115"/>
      <c r="Q28" s="115"/>
      <c r="R28" s="115"/>
      <c r="S28" s="141"/>
      <c r="T28" s="141"/>
      <c r="U28" s="141"/>
    </row>
    <row r="29" spans="1:21" ht="30" customHeight="1" x14ac:dyDescent="0.35">
      <c r="A29" s="170">
        <v>5</v>
      </c>
      <c r="B29" s="171"/>
      <c r="C29" s="123"/>
      <c r="D29" s="122"/>
      <c r="E29" s="235"/>
      <c r="F29" s="235"/>
      <c r="G29" s="115"/>
      <c r="H29" s="115"/>
      <c r="I29" s="115"/>
      <c r="J29" s="115"/>
      <c r="K29" s="115"/>
      <c r="L29" s="115"/>
      <c r="M29" s="115"/>
      <c r="N29" s="115"/>
      <c r="O29" s="115"/>
      <c r="P29" s="115"/>
      <c r="Q29" s="115"/>
      <c r="R29" s="115"/>
      <c r="S29" s="141"/>
      <c r="T29" s="141"/>
      <c r="U29" s="141"/>
    </row>
    <row r="30" spans="1:21" ht="25" customHeight="1" x14ac:dyDescent="0.35">
      <c r="A30" s="115"/>
      <c r="B30" s="164" t="s">
        <v>34</v>
      </c>
      <c r="C30" s="175">
        <f>SUM(C25:C29)</f>
        <v>44449</v>
      </c>
      <c r="D30" s="175">
        <f>SUM(D25:D29)</f>
        <v>44429</v>
      </c>
      <c r="E30" s="141"/>
      <c r="F30" s="115"/>
      <c r="G30" s="115"/>
      <c r="H30" s="115"/>
      <c r="I30" s="115"/>
      <c r="J30" s="115"/>
      <c r="K30" s="141"/>
      <c r="L30" s="141"/>
      <c r="M30" s="141"/>
      <c r="N30" s="141"/>
      <c r="O30" s="141"/>
      <c r="P30" s="141"/>
      <c r="Q30" s="141"/>
      <c r="R30" s="141"/>
      <c r="S30" s="141"/>
      <c r="T30" s="141"/>
      <c r="U30" s="141"/>
    </row>
    <row r="31" spans="1:21" ht="10" customHeight="1" thickBot="1" x14ac:dyDescent="0.4">
      <c r="A31" s="115"/>
      <c r="B31" s="115"/>
      <c r="C31" s="115"/>
      <c r="D31" s="115"/>
      <c r="E31" s="115"/>
      <c r="F31" s="115"/>
      <c r="G31" s="115"/>
      <c r="H31" s="115"/>
      <c r="I31" s="115"/>
      <c r="J31" s="115"/>
      <c r="K31" s="115"/>
      <c r="L31" s="115"/>
      <c r="M31" s="141"/>
      <c r="N31" s="141"/>
      <c r="O31" s="141"/>
      <c r="P31" s="141"/>
      <c r="Q31" s="141"/>
      <c r="R31" s="141"/>
      <c r="S31" s="141"/>
      <c r="T31" s="141"/>
      <c r="U31" s="141"/>
    </row>
    <row r="32" spans="1:21" ht="30" customHeight="1" thickBot="1" x14ac:dyDescent="0.4">
      <c r="A32" s="257" t="s">
        <v>35</v>
      </c>
      <c r="B32" s="258"/>
      <c r="C32" s="258"/>
      <c r="D32" s="258"/>
      <c r="E32" s="258"/>
      <c r="F32" s="258"/>
      <c r="G32" s="258"/>
      <c r="H32" s="258"/>
      <c r="I32" s="258"/>
      <c r="J32" s="259"/>
      <c r="K32" s="141"/>
      <c r="L32" s="141"/>
      <c r="M32" s="141"/>
      <c r="N32" s="141"/>
      <c r="O32" s="141"/>
      <c r="P32" s="141"/>
      <c r="Q32" s="141"/>
      <c r="R32" s="141"/>
      <c r="S32" s="141"/>
      <c r="T32" s="141"/>
      <c r="U32" s="141"/>
    </row>
    <row r="33" spans="1:21" ht="10" customHeight="1" x14ac:dyDescent="0.35">
      <c r="T33" s="141"/>
      <c r="U33" s="141"/>
    </row>
    <row r="34" spans="1:21" ht="20.149999999999999" customHeight="1" x14ac:dyDescent="0.35">
      <c r="A34" s="295" t="s">
        <v>374</v>
      </c>
      <c r="B34" s="296"/>
      <c r="C34" s="296"/>
      <c r="D34" s="296"/>
      <c r="E34" s="296"/>
      <c r="F34" s="296"/>
      <c r="G34" s="296"/>
      <c r="H34" s="296"/>
      <c r="I34" s="297"/>
      <c r="J34" s="119"/>
      <c r="K34" s="119"/>
      <c r="L34" s="141"/>
      <c r="M34" s="141"/>
      <c r="N34" s="141"/>
      <c r="O34" s="141"/>
      <c r="P34" s="141"/>
      <c r="Q34" s="141"/>
      <c r="R34" s="141"/>
      <c r="S34" s="141"/>
      <c r="T34" s="141"/>
      <c r="U34" s="141"/>
    </row>
    <row r="35" spans="1:21" s="143" customFormat="1" ht="20.149999999999999" customHeight="1" x14ac:dyDescent="0.35">
      <c r="A35" s="151" t="s">
        <v>25</v>
      </c>
      <c r="B35" s="152" t="s">
        <v>26</v>
      </c>
      <c r="C35" s="151" t="s">
        <v>60</v>
      </c>
      <c r="D35" s="152" t="s">
        <v>40</v>
      </c>
      <c r="E35" s="166" t="s">
        <v>240</v>
      </c>
      <c r="F35" s="152" t="s">
        <v>235</v>
      </c>
      <c r="G35" s="166" t="s">
        <v>236</v>
      </c>
      <c r="H35" s="242" t="s">
        <v>237</v>
      </c>
      <c r="I35" s="242"/>
    </row>
    <row r="36" spans="1:21" ht="30" customHeight="1" x14ac:dyDescent="0.35">
      <c r="A36" s="170">
        <v>1</v>
      </c>
      <c r="B36" s="146" t="s">
        <v>70</v>
      </c>
      <c r="C36" s="171" t="s">
        <v>89</v>
      </c>
      <c r="D36" s="171" t="s">
        <v>83</v>
      </c>
      <c r="E36" s="173">
        <v>700</v>
      </c>
      <c r="F36" s="192">
        <v>0</v>
      </c>
      <c r="G36" s="176">
        <f>IFERROR(F36/E36,"-")</f>
        <v>0</v>
      </c>
      <c r="H36" s="286"/>
      <c r="I36" s="287"/>
      <c r="J36" s="141"/>
      <c r="K36" s="141"/>
      <c r="L36" s="141"/>
      <c r="M36" s="141"/>
      <c r="N36" s="141"/>
      <c r="O36" s="141"/>
      <c r="P36" s="141"/>
      <c r="Q36" s="141"/>
      <c r="R36" s="141"/>
      <c r="S36" s="141"/>
      <c r="T36" s="141"/>
      <c r="U36" s="141"/>
    </row>
    <row r="37" spans="1:21" ht="30" customHeight="1" x14ac:dyDescent="0.35">
      <c r="A37" s="170">
        <v>2</v>
      </c>
      <c r="B37" s="171" t="s">
        <v>70</v>
      </c>
      <c r="C37" s="171" t="s">
        <v>89</v>
      </c>
      <c r="D37" s="171" t="s">
        <v>88</v>
      </c>
      <c r="E37" s="173">
        <v>15125</v>
      </c>
      <c r="F37" s="192">
        <v>364.97</v>
      </c>
      <c r="G37" s="176">
        <f t="shared" ref="G37:G46" si="1">IFERROR(F37/E37,"-")</f>
        <v>2.41302479338843E-2</v>
      </c>
      <c r="H37" s="286"/>
      <c r="I37" s="287"/>
      <c r="J37" s="141"/>
      <c r="K37" s="141"/>
      <c r="L37" s="141"/>
      <c r="M37" s="141"/>
      <c r="N37" s="141"/>
      <c r="O37" s="141"/>
      <c r="P37" s="141"/>
      <c r="Q37" s="141"/>
      <c r="R37" s="141"/>
      <c r="S37" s="141"/>
      <c r="T37" s="141"/>
      <c r="U37" s="141"/>
    </row>
    <row r="38" spans="1:21" ht="30" customHeight="1" x14ac:dyDescent="0.35">
      <c r="A38" s="170">
        <v>3</v>
      </c>
      <c r="B38" s="146" t="s">
        <v>66</v>
      </c>
      <c r="C38" s="171" t="s">
        <v>86</v>
      </c>
      <c r="D38" s="171" t="s">
        <v>85</v>
      </c>
      <c r="E38" s="173">
        <v>900</v>
      </c>
      <c r="F38" s="192">
        <v>0</v>
      </c>
      <c r="G38" s="176">
        <f t="shared" si="1"/>
        <v>0</v>
      </c>
      <c r="H38" s="286"/>
      <c r="I38" s="287"/>
      <c r="J38" s="141"/>
      <c r="K38" s="141"/>
      <c r="L38" s="141"/>
      <c r="M38" s="141"/>
      <c r="N38" s="141"/>
      <c r="O38" s="141"/>
      <c r="P38" s="141"/>
      <c r="Q38" s="141"/>
      <c r="R38" s="141"/>
      <c r="S38" s="141"/>
      <c r="T38" s="141"/>
      <c r="U38" s="141"/>
    </row>
    <row r="39" spans="1:21" ht="30" customHeight="1" x14ac:dyDescent="0.35">
      <c r="A39" s="170">
        <v>4</v>
      </c>
      <c r="B39" s="146" t="s">
        <v>66</v>
      </c>
      <c r="C39" s="171" t="s">
        <v>86</v>
      </c>
      <c r="D39" s="171" t="s">
        <v>79</v>
      </c>
      <c r="E39" s="173">
        <v>1000</v>
      </c>
      <c r="F39" s="195">
        <v>40</v>
      </c>
      <c r="G39" s="176">
        <f t="shared" si="1"/>
        <v>0.04</v>
      </c>
      <c r="H39" s="286"/>
      <c r="I39" s="287"/>
      <c r="J39" s="141"/>
      <c r="K39" s="141"/>
      <c r="L39" s="141"/>
      <c r="M39" s="141"/>
      <c r="N39" s="141"/>
      <c r="O39" s="141"/>
      <c r="P39" s="141"/>
      <c r="Q39" s="141"/>
      <c r="R39" s="141"/>
      <c r="S39" s="141"/>
      <c r="T39" s="141"/>
      <c r="U39" s="141"/>
    </row>
    <row r="40" spans="1:21" ht="30" customHeight="1" x14ac:dyDescent="0.35">
      <c r="A40" s="170">
        <v>5</v>
      </c>
      <c r="B40" s="171" t="s">
        <v>66</v>
      </c>
      <c r="C40" s="171" t="s">
        <v>86</v>
      </c>
      <c r="D40" s="171" t="s">
        <v>85</v>
      </c>
      <c r="E40" s="173">
        <v>620</v>
      </c>
      <c r="F40" s="192"/>
      <c r="G40" s="176">
        <f t="shared" si="1"/>
        <v>0</v>
      </c>
      <c r="H40" s="286"/>
      <c r="I40" s="287"/>
      <c r="J40" s="141"/>
      <c r="K40" s="141"/>
      <c r="L40" s="141"/>
      <c r="M40" s="141"/>
      <c r="N40" s="141"/>
      <c r="O40" s="141"/>
      <c r="P40" s="141"/>
      <c r="Q40" s="141"/>
      <c r="R40" s="141"/>
      <c r="S40" s="141"/>
      <c r="T40" s="141"/>
      <c r="U40" s="141"/>
    </row>
    <row r="41" spans="1:21" ht="30" customHeight="1" x14ac:dyDescent="0.35">
      <c r="A41" s="170">
        <v>6</v>
      </c>
      <c r="B41" s="171" t="s">
        <v>78</v>
      </c>
      <c r="C41" s="171" t="s">
        <v>108</v>
      </c>
      <c r="D41" s="171" t="s">
        <v>83</v>
      </c>
      <c r="E41" s="173">
        <v>755</v>
      </c>
      <c r="F41" s="192">
        <v>80.42</v>
      </c>
      <c r="G41" s="176">
        <f t="shared" si="1"/>
        <v>0.10651655629139073</v>
      </c>
      <c r="H41" s="286"/>
      <c r="I41" s="287"/>
      <c r="J41" s="141"/>
      <c r="K41" s="141"/>
      <c r="L41" s="141"/>
      <c r="M41" s="141"/>
      <c r="N41" s="141"/>
      <c r="O41" s="141"/>
      <c r="P41" s="141"/>
      <c r="Q41" s="141"/>
      <c r="R41" s="141"/>
      <c r="S41" s="141"/>
      <c r="T41" s="141"/>
      <c r="U41" s="141"/>
    </row>
    <row r="42" spans="1:21" ht="30" customHeight="1" x14ac:dyDescent="0.35">
      <c r="A42" s="170">
        <v>7</v>
      </c>
      <c r="B42" s="171" t="s">
        <v>66</v>
      </c>
      <c r="C42" s="171" t="s">
        <v>89</v>
      </c>
      <c r="D42" s="171" t="s">
        <v>64</v>
      </c>
      <c r="E42" s="173">
        <v>5400</v>
      </c>
      <c r="F42" s="192">
        <v>0</v>
      </c>
      <c r="G42" s="176">
        <f t="shared" si="1"/>
        <v>0</v>
      </c>
      <c r="H42" s="286"/>
      <c r="I42" s="287"/>
      <c r="J42" s="141"/>
      <c r="K42" s="141"/>
      <c r="L42" s="141"/>
      <c r="M42" s="141"/>
      <c r="N42" s="141"/>
      <c r="O42" s="141"/>
      <c r="P42" s="141"/>
      <c r="Q42" s="141"/>
      <c r="R42" s="141"/>
      <c r="S42" s="141"/>
      <c r="T42" s="141"/>
      <c r="U42" s="141"/>
    </row>
    <row r="43" spans="1:21" ht="30" customHeight="1" x14ac:dyDescent="0.35">
      <c r="A43" s="170">
        <v>8</v>
      </c>
      <c r="B43" s="171"/>
      <c r="C43" s="171"/>
      <c r="D43" s="171"/>
      <c r="E43" s="173"/>
      <c r="F43" s="7"/>
      <c r="G43" s="176" t="str">
        <f t="shared" si="1"/>
        <v>-</v>
      </c>
      <c r="H43" s="286"/>
      <c r="I43" s="287"/>
      <c r="J43" s="141"/>
      <c r="K43" s="141"/>
      <c r="L43" s="141"/>
      <c r="M43" s="141"/>
      <c r="N43" s="141"/>
      <c r="O43" s="141"/>
      <c r="P43" s="141"/>
      <c r="Q43" s="141"/>
      <c r="R43" s="141"/>
      <c r="S43" s="141"/>
      <c r="T43" s="141"/>
      <c r="U43" s="141"/>
    </row>
    <row r="44" spans="1:21" ht="30" customHeight="1" x14ac:dyDescent="0.35">
      <c r="A44" s="170">
        <v>9</v>
      </c>
      <c r="B44" s="171"/>
      <c r="C44" s="171"/>
      <c r="D44" s="171"/>
      <c r="E44" s="173"/>
      <c r="F44" s="7"/>
      <c r="G44" s="176" t="str">
        <f t="shared" si="1"/>
        <v>-</v>
      </c>
      <c r="H44" s="286"/>
      <c r="I44" s="287"/>
      <c r="J44" s="141"/>
      <c r="K44" s="141"/>
      <c r="L44" s="141"/>
      <c r="M44" s="141"/>
      <c r="N44" s="141"/>
      <c r="O44" s="141"/>
      <c r="P44" s="141"/>
      <c r="Q44" s="141"/>
      <c r="R44" s="141"/>
      <c r="S44" s="141"/>
      <c r="T44" s="141"/>
      <c r="U44" s="141"/>
    </row>
    <row r="45" spans="1:21" ht="30" customHeight="1" x14ac:dyDescent="0.35">
      <c r="A45" s="170">
        <v>10</v>
      </c>
      <c r="B45" s="171"/>
      <c r="C45" s="171"/>
      <c r="D45" s="171"/>
      <c r="E45" s="173"/>
      <c r="F45" s="7"/>
      <c r="G45" s="176" t="str">
        <f t="shared" si="1"/>
        <v>-</v>
      </c>
      <c r="H45" s="286"/>
      <c r="I45" s="287"/>
      <c r="J45" s="141"/>
      <c r="K45" s="141"/>
      <c r="L45" s="141"/>
      <c r="M45" s="141"/>
      <c r="N45" s="141"/>
      <c r="O45" s="141"/>
      <c r="P45" s="141"/>
      <c r="Q45" s="141"/>
      <c r="R45" s="141"/>
      <c r="S45" s="141"/>
      <c r="T45" s="141"/>
      <c r="U45" s="141"/>
    </row>
    <row r="46" spans="1:21" ht="25" customHeight="1" x14ac:dyDescent="0.35">
      <c r="A46" s="115"/>
      <c r="B46" s="115"/>
      <c r="C46" s="115"/>
      <c r="D46" s="165" t="s">
        <v>34</v>
      </c>
      <c r="E46" s="183">
        <f>SUM(E36:E45)</f>
        <v>24500</v>
      </c>
      <c r="F46" s="184">
        <f>SUM(F36:F45)</f>
        <v>485.39000000000004</v>
      </c>
      <c r="G46" s="150">
        <f t="shared" si="1"/>
        <v>1.9811836734693878E-2</v>
      </c>
      <c r="H46" s="141"/>
      <c r="I46" s="141"/>
      <c r="J46" s="141"/>
      <c r="K46" s="141"/>
      <c r="L46" s="141"/>
      <c r="M46" s="141"/>
      <c r="N46" s="141"/>
      <c r="O46" s="141"/>
      <c r="P46" s="141"/>
      <c r="Q46" s="141"/>
      <c r="R46" s="141"/>
      <c r="S46" s="141"/>
      <c r="T46" s="141"/>
      <c r="U46" s="141"/>
    </row>
    <row r="47" spans="1:21" ht="10" customHeight="1" x14ac:dyDescent="0.35">
      <c r="A47" s="115"/>
      <c r="B47" s="115"/>
      <c r="C47" s="115"/>
      <c r="D47" s="115"/>
      <c r="E47" s="115"/>
      <c r="F47" s="115"/>
      <c r="G47" s="115"/>
      <c r="H47" s="115"/>
      <c r="I47" s="115"/>
      <c r="J47" s="115"/>
      <c r="K47" s="141"/>
      <c r="L47" s="141"/>
      <c r="M47" s="141"/>
      <c r="N47" s="141"/>
      <c r="O47" s="141"/>
      <c r="P47" s="141"/>
      <c r="Q47" s="141"/>
      <c r="R47" s="141"/>
      <c r="S47" s="141"/>
      <c r="T47" s="141"/>
      <c r="U47" s="141"/>
    </row>
    <row r="48" spans="1:21" ht="20.149999999999999" customHeight="1" x14ac:dyDescent="0.35">
      <c r="A48" s="238" t="s">
        <v>114</v>
      </c>
      <c r="B48" s="238"/>
      <c r="C48" s="238"/>
      <c r="D48" s="151" t="s">
        <v>115</v>
      </c>
      <c r="E48" s="152" t="s">
        <v>54</v>
      </c>
      <c r="F48" s="152" t="s">
        <v>238</v>
      </c>
      <c r="G48" s="152" t="s">
        <v>55</v>
      </c>
      <c r="H48" s="242" t="s">
        <v>237</v>
      </c>
      <c r="I48" s="242"/>
      <c r="J48" s="242"/>
      <c r="K48" s="115"/>
      <c r="L48" s="115"/>
      <c r="M48" s="115"/>
      <c r="U48" s="141"/>
    </row>
    <row r="49" spans="1:21" ht="30" customHeight="1" x14ac:dyDescent="0.35">
      <c r="A49" s="238"/>
      <c r="B49" s="238"/>
      <c r="C49" s="238"/>
      <c r="D49" s="160">
        <v>10500</v>
      </c>
      <c r="E49" s="158">
        <v>21980</v>
      </c>
      <c r="F49" s="167"/>
      <c r="G49" s="179">
        <f>IFERROR(F49/E49,"-")</f>
        <v>0</v>
      </c>
      <c r="H49" s="246"/>
      <c r="I49" s="246"/>
      <c r="J49" s="246"/>
      <c r="K49" s="115"/>
      <c r="L49" s="115"/>
      <c r="M49" s="115"/>
      <c r="U49" s="141"/>
    </row>
    <row r="50" spans="1:21" ht="10" customHeight="1" thickBot="1" x14ac:dyDescent="0.4">
      <c r="A50" s="185"/>
      <c r="B50" s="185"/>
      <c r="C50" s="185"/>
      <c r="D50" s="185"/>
      <c r="E50" s="185"/>
      <c r="F50" s="185"/>
      <c r="G50" s="185"/>
      <c r="H50" s="185"/>
      <c r="I50" s="185"/>
      <c r="J50" s="185"/>
      <c r="N50" s="141"/>
      <c r="O50" s="141"/>
      <c r="P50" s="141"/>
      <c r="Q50" s="141"/>
      <c r="R50" s="141"/>
      <c r="S50" s="141"/>
      <c r="T50" s="141"/>
      <c r="U50" s="141"/>
    </row>
    <row r="51" spans="1:21" ht="30" customHeight="1" thickBot="1" x14ac:dyDescent="0.4">
      <c r="A51" s="239" t="s">
        <v>377</v>
      </c>
      <c r="B51" s="240"/>
      <c r="C51" s="240"/>
      <c r="D51" s="240"/>
      <c r="E51" s="240"/>
      <c r="F51" s="240"/>
      <c r="G51" s="240"/>
      <c r="H51" s="240"/>
      <c r="I51" s="240"/>
      <c r="J51" s="241"/>
      <c r="K51" s="141"/>
      <c r="L51" s="141"/>
      <c r="M51" s="141"/>
      <c r="N51" s="141"/>
      <c r="O51" s="141"/>
      <c r="P51" s="141"/>
      <c r="Q51" s="141"/>
      <c r="R51" s="141"/>
      <c r="S51" s="141"/>
      <c r="T51" s="141"/>
      <c r="U51" s="141"/>
    </row>
    <row r="52" spans="1:21" ht="10" customHeight="1" x14ac:dyDescent="0.35">
      <c r="T52" s="141"/>
      <c r="U52" s="141"/>
    </row>
    <row r="53" spans="1:21" ht="23.15" customHeight="1" x14ac:dyDescent="0.35">
      <c r="A53" s="151" t="s">
        <v>25</v>
      </c>
      <c r="B53" s="152" t="s">
        <v>26</v>
      </c>
      <c r="C53" s="151" t="s">
        <v>60</v>
      </c>
      <c r="D53" s="242" t="s">
        <v>380</v>
      </c>
      <c r="E53" s="242"/>
      <c r="F53" s="168" t="s">
        <v>381</v>
      </c>
      <c r="G53" s="244" t="s">
        <v>59</v>
      </c>
      <c r="H53" s="244"/>
      <c r="I53" s="244"/>
      <c r="O53" s="141"/>
      <c r="P53" s="141"/>
      <c r="Q53" s="141"/>
      <c r="R53" s="141"/>
      <c r="S53" s="141"/>
      <c r="T53" s="141"/>
      <c r="U53" s="141"/>
    </row>
    <row r="54" spans="1:21" ht="42.75" customHeight="1" x14ac:dyDescent="0.35">
      <c r="A54" s="137">
        <v>1</v>
      </c>
      <c r="B54" s="170" t="s">
        <v>80</v>
      </c>
      <c r="C54" s="170" t="s">
        <v>110</v>
      </c>
      <c r="D54" s="233" t="s">
        <v>394</v>
      </c>
      <c r="E54" s="233"/>
      <c r="F54" s="169"/>
      <c r="G54" s="286"/>
      <c r="H54" s="294"/>
      <c r="I54" s="287"/>
      <c r="O54" s="141"/>
      <c r="P54" s="141"/>
      <c r="Q54" s="141"/>
      <c r="R54" s="141"/>
      <c r="S54" s="141"/>
      <c r="T54" s="141"/>
      <c r="U54" s="141"/>
    </row>
    <row r="55" spans="1:21" ht="39.75" customHeight="1" x14ac:dyDescent="0.35">
      <c r="A55" s="137">
        <v>2</v>
      </c>
      <c r="B55" s="170" t="s">
        <v>80</v>
      </c>
      <c r="C55" s="170" t="s">
        <v>110</v>
      </c>
      <c r="D55" s="233" t="s">
        <v>385</v>
      </c>
      <c r="E55" s="233"/>
      <c r="F55" s="169"/>
      <c r="G55" s="286"/>
      <c r="H55" s="294"/>
      <c r="I55" s="287"/>
      <c r="O55" s="141"/>
      <c r="P55" s="141"/>
      <c r="Q55" s="141"/>
      <c r="R55" s="141"/>
      <c r="S55" s="141"/>
      <c r="T55" s="141"/>
      <c r="U55" s="141"/>
    </row>
    <row r="56" spans="1:21" ht="30" customHeight="1" x14ac:dyDescent="0.35">
      <c r="A56" s="137">
        <v>3</v>
      </c>
      <c r="B56" s="170"/>
      <c r="C56" s="170"/>
      <c r="D56" s="284"/>
      <c r="E56" s="284"/>
      <c r="F56" s="169"/>
      <c r="G56" s="286"/>
      <c r="H56" s="294"/>
      <c r="I56" s="287"/>
      <c r="O56" s="141"/>
      <c r="P56" s="141"/>
      <c r="Q56" s="141"/>
      <c r="R56" s="141"/>
      <c r="S56" s="141"/>
      <c r="T56" s="141"/>
      <c r="U56" s="141"/>
    </row>
    <row r="57" spans="1:21" ht="30" customHeight="1" x14ac:dyDescent="0.35">
      <c r="A57" s="137">
        <v>4</v>
      </c>
      <c r="B57" s="170"/>
      <c r="C57" s="170"/>
      <c r="D57" s="284"/>
      <c r="E57" s="284"/>
      <c r="F57" s="169"/>
      <c r="G57" s="286"/>
      <c r="H57" s="294"/>
      <c r="I57" s="287"/>
      <c r="O57" s="141"/>
      <c r="P57" s="141"/>
      <c r="Q57" s="141"/>
      <c r="R57" s="141"/>
      <c r="S57" s="141"/>
      <c r="T57" s="141"/>
      <c r="U57" s="141"/>
    </row>
    <row r="58" spans="1:21" ht="30" customHeight="1" x14ac:dyDescent="0.35">
      <c r="A58" s="137">
        <v>5</v>
      </c>
      <c r="B58" s="170"/>
      <c r="C58" s="170"/>
      <c r="D58" s="284"/>
      <c r="E58" s="284"/>
      <c r="F58" s="169"/>
      <c r="G58" s="286"/>
      <c r="H58" s="294"/>
      <c r="I58" s="287"/>
      <c r="O58" s="141"/>
      <c r="P58" s="141"/>
      <c r="Q58" s="141"/>
      <c r="R58" s="141"/>
      <c r="S58" s="141"/>
      <c r="T58" s="141"/>
      <c r="U58" s="141"/>
    </row>
    <row r="59" spans="1:21" ht="25" customHeight="1" x14ac:dyDescent="0.35">
      <c r="A59" s="120"/>
      <c r="B59" s="120"/>
      <c r="C59" s="120"/>
      <c r="D59" s="120"/>
      <c r="E59" s="165" t="s">
        <v>34</v>
      </c>
      <c r="F59" s="174">
        <f>SUM(F54:F58)</f>
        <v>0</v>
      </c>
      <c r="G59" s="120"/>
      <c r="H59" s="120"/>
      <c r="I59" s="120"/>
      <c r="J59" s="120"/>
      <c r="K59" s="120"/>
      <c r="L59" s="120"/>
      <c r="M59" s="120"/>
      <c r="N59" s="120"/>
      <c r="T59" s="141"/>
      <c r="U59" s="141"/>
    </row>
    <row r="60" spans="1:21" ht="10" customHeight="1" thickBot="1" x14ac:dyDescent="0.4">
      <c r="A60" s="120"/>
      <c r="B60" s="120"/>
      <c r="C60" s="120"/>
      <c r="D60" s="120"/>
      <c r="E60" s="120"/>
      <c r="F60" s="120"/>
      <c r="G60" s="120"/>
      <c r="H60" s="120"/>
      <c r="I60" s="120"/>
      <c r="J60" s="120"/>
      <c r="N60" s="141"/>
      <c r="O60" s="141"/>
      <c r="P60" s="141"/>
      <c r="Q60" s="141"/>
      <c r="R60" s="141"/>
      <c r="S60" s="141"/>
      <c r="T60" s="141"/>
      <c r="U60" s="141"/>
    </row>
    <row r="61" spans="1:21" ht="30" customHeight="1" thickBot="1" x14ac:dyDescent="0.4">
      <c r="A61" s="9" t="s">
        <v>241</v>
      </c>
      <c r="B61" s="10"/>
      <c r="C61" s="10"/>
      <c r="D61" s="10"/>
      <c r="E61" s="10"/>
      <c r="F61" s="10"/>
      <c r="G61" s="10"/>
      <c r="H61" s="10"/>
      <c r="I61" s="10"/>
      <c r="J61" s="11"/>
      <c r="M61" s="141"/>
      <c r="N61" s="141"/>
      <c r="O61" s="141"/>
      <c r="P61" s="141"/>
      <c r="Q61" s="141"/>
      <c r="R61" s="141"/>
      <c r="S61" s="141"/>
      <c r="T61" s="141"/>
      <c r="U61" s="141"/>
    </row>
    <row r="62" spans="1:21" ht="10" customHeight="1" x14ac:dyDescent="0.35">
      <c r="A62" s="115"/>
      <c r="B62" s="115"/>
      <c r="C62" s="115"/>
      <c r="D62" s="115"/>
      <c r="E62" s="115"/>
      <c r="F62" s="115"/>
      <c r="G62" s="115"/>
      <c r="H62" s="115"/>
      <c r="I62" s="115"/>
      <c r="J62" s="115"/>
      <c r="K62" s="115"/>
      <c r="L62" s="115"/>
      <c r="M62" s="115"/>
      <c r="N62" s="115"/>
      <c r="O62" s="115"/>
      <c r="P62" s="115"/>
      <c r="Q62" s="115"/>
      <c r="R62" s="115"/>
      <c r="S62" s="115"/>
    </row>
    <row r="63" spans="1:21" ht="20.149999999999999" customHeight="1" x14ac:dyDescent="0.35">
      <c r="A63" s="282" t="s">
        <v>242</v>
      </c>
      <c r="B63" s="282"/>
      <c r="C63" s="282"/>
      <c r="D63" s="282"/>
      <c r="E63" s="282"/>
      <c r="F63" s="283" t="s">
        <v>238</v>
      </c>
      <c r="G63" s="283"/>
      <c r="H63" s="288" t="s">
        <v>56</v>
      </c>
      <c r="I63" s="289"/>
      <c r="J63" s="115"/>
      <c r="K63" s="115"/>
      <c r="L63" s="115"/>
      <c r="M63" s="115"/>
      <c r="N63" s="115"/>
      <c r="O63" s="115"/>
      <c r="R63" s="141"/>
      <c r="S63" s="141"/>
      <c r="T63" s="141"/>
      <c r="U63" s="141"/>
    </row>
    <row r="64" spans="1:21" ht="30" customHeight="1" x14ac:dyDescent="0.35">
      <c r="A64" s="242" t="s">
        <v>243</v>
      </c>
      <c r="B64" s="242"/>
      <c r="C64" s="152">
        <v>1.1000000000000001</v>
      </c>
      <c r="D64" s="285" t="s">
        <v>244</v>
      </c>
      <c r="E64" s="285"/>
      <c r="F64" s="236">
        <v>0</v>
      </c>
      <c r="G64" s="236"/>
      <c r="H64" s="286"/>
      <c r="I64" s="287"/>
      <c r="J64" s="115"/>
      <c r="K64" s="115"/>
      <c r="L64" s="115"/>
      <c r="M64" s="115"/>
      <c r="N64" s="115"/>
      <c r="O64" s="115"/>
      <c r="R64" s="141"/>
      <c r="S64" s="141"/>
      <c r="T64" s="141"/>
      <c r="U64" s="141"/>
    </row>
    <row r="65" spans="1:21" ht="30" customHeight="1" x14ac:dyDescent="0.35">
      <c r="A65" s="242"/>
      <c r="B65" s="242"/>
      <c r="C65" s="152">
        <v>1.2</v>
      </c>
      <c r="D65" s="285" t="s">
        <v>245</v>
      </c>
      <c r="E65" s="285"/>
      <c r="F65" s="236"/>
      <c r="G65" s="236"/>
      <c r="H65" s="286"/>
      <c r="I65" s="287"/>
      <c r="J65" s="115"/>
      <c r="K65" s="115"/>
      <c r="L65" s="115"/>
      <c r="M65" s="115"/>
      <c r="N65" s="115"/>
      <c r="O65" s="115"/>
      <c r="R65" s="141"/>
      <c r="S65" s="141"/>
      <c r="T65" s="141"/>
      <c r="U65" s="141"/>
    </row>
    <row r="66" spans="1:21" ht="30" customHeight="1" x14ac:dyDescent="0.35">
      <c r="A66" s="285" t="s">
        <v>246</v>
      </c>
      <c r="B66" s="285"/>
      <c r="C66" s="152">
        <v>2.1</v>
      </c>
      <c r="D66" s="274" t="s">
        <v>40</v>
      </c>
      <c r="E66" s="274"/>
      <c r="F66" s="236">
        <f>-F46</f>
        <v>-485.39000000000004</v>
      </c>
      <c r="G66" s="236"/>
      <c r="H66" s="286"/>
      <c r="I66" s="287"/>
      <c r="J66" s="115"/>
      <c r="K66" s="115"/>
      <c r="L66" s="115"/>
      <c r="M66" s="115"/>
      <c r="N66" s="115"/>
      <c r="O66" s="115"/>
      <c r="R66" s="141"/>
      <c r="S66" s="141"/>
      <c r="T66" s="141"/>
      <c r="U66" s="141"/>
    </row>
    <row r="67" spans="1:21" ht="30" customHeight="1" x14ac:dyDescent="0.35">
      <c r="A67" s="285"/>
      <c r="B67" s="285"/>
      <c r="C67" s="152">
        <v>2.2000000000000002</v>
      </c>
      <c r="D67" s="274" t="s">
        <v>247</v>
      </c>
      <c r="E67" s="274"/>
      <c r="F67" s="236">
        <f>-F21</f>
        <v>-44851.07</v>
      </c>
      <c r="G67" s="236"/>
      <c r="H67" s="286"/>
      <c r="I67" s="287"/>
      <c r="J67" s="115"/>
      <c r="K67" s="115"/>
      <c r="L67" s="115"/>
      <c r="M67" s="115"/>
      <c r="N67" s="115"/>
      <c r="O67" s="115"/>
      <c r="R67" s="141"/>
      <c r="S67" s="141"/>
      <c r="T67" s="141"/>
      <c r="U67" s="141"/>
    </row>
    <row r="68" spans="1:21" ht="30" customHeight="1" x14ac:dyDescent="0.35">
      <c r="A68" s="242" t="s">
        <v>248</v>
      </c>
      <c r="B68" s="242"/>
      <c r="C68" s="152">
        <v>3.1</v>
      </c>
      <c r="D68" s="274" t="s">
        <v>249</v>
      </c>
      <c r="E68" s="274"/>
      <c r="F68" s="253">
        <f>0</f>
        <v>0</v>
      </c>
      <c r="G68" s="253"/>
      <c r="H68" s="286"/>
      <c r="I68" s="287"/>
      <c r="J68" s="115"/>
      <c r="K68" s="115"/>
      <c r="L68" s="115"/>
      <c r="M68" s="115"/>
      <c r="N68" s="115"/>
      <c r="O68" s="115"/>
      <c r="R68" s="141"/>
      <c r="S68" s="141"/>
      <c r="T68" s="141"/>
      <c r="U68" s="141"/>
    </row>
    <row r="69" spans="1:21" ht="25" customHeight="1" x14ac:dyDescent="0.35">
      <c r="A69" s="115"/>
      <c r="B69" s="115"/>
      <c r="C69" s="115"/>
      <c r="D69" s="291" t="s">
        <v>34</v>
      </c>
      <c r="E69" s="291"/>
      <c r="F69" s="292">
        <f>SUM(F64:G67)-F68</f>
        <v>-45336.46</v>
      </c>
      <c r="G69" s="292"/>
      <c r="H69" s="115"/>
      <c r="I69" s="115"/>
      <c r="J69" s="121"/>
      <c r="K69" s="115"/>
      <c r="L69" s="115"/>
      <c r="M69" s="115"/>
      <c r="N69" s="115"/>
      <c r="O69" s="115"/>
      <c r="P69" s="115"/>
      <c r="Q69" s="115"/>
      <c r="R69" s="115"/>
      <c r="S69" s="115"/>
    </row>
    <row r="70" spans="1:21" ht="10.5" customHeight="1" x14ac:dyDescent="0.35">
      <c r="A70" s="115"/>
      <c r="B70" s="115"/>
      <c r="C70" s="115"/>
      <c r="D70" s="115"/>
      <c r="E70" s="115"/>
      <c r="F70" s="115"/>
      <c r="G70" s="115"/>
      <c r="H70" s="115"/>
      <c r="I70" s="115"/>
      <c r="J70" s="115"/>
      <c r="K70" s="115"/>
      <c r="L70" s="115"/>
      <c r="M70" s="115"/>
      <c r="N70" s="115"/>
      <c r="O70" s="115"/>
      <c r="P70" s="115"/>
      <c r="Q70" s="115"/>
      <c r="T70" s="141"/>
      <c r="U70" s="141"/>
    </row>
    <row r="71" spans="1:21" ht="20.149999999999999" customHeight="1" x14ac:dyDescent="0.35">
      <c r="A71" s="282" t="s">
        <v>250</v>
      </c>
      <c r="B71" s="282"/>
      <c r="C71" s="178" t="s">
        <v>238</v>
      </c>
      <c r="D71" s="288" t="s">
        <v>56</v>
      </c>
      <c r="E71" s="289"/>
      <c r="F71" s="115"/>
      <c r="G71" s="115"/>
      <c r="H71" s="115"/>
      <c r="I71" s="115"/>
      <c r="J71" s="115"/>
      <c r="K71" s="115"/>
      <c r="L71" s="115"/>
      <c r="M71" s="115"/>
      <c r="N71" s="115"/>
      <c r="Q71" s="141"/>
      <c r="R71" s="141"/>
      <c r="S71" s="141"/>
      <c r="T71" s="141"/>
      <c r="U71" s="141"/>
    </row>
    <row r="72" spans="1:21" ht="30" customHeight="1" x14ac:dyDescent="0.35">
      <c r="A72" s="290" t="s">
        <v>251</v>
      </c>
      <c r="B72" s="290"/>
      <c r="C72" s="158">
        <v>23941.8</v>
      </c>
      <c r="D72" s="286"/>
      <c r="E72" s="287"/>
      <c r="F72" s="115"/>
      <c r="G72" s="115"/>
      <c r="H72" s="115"/>
      <c r="I72" s="115"/>
      <c r="J72" s="115"/>
      <c r="K72" s="115"/>
      <c r="L72" s="115"/>
      <c r="M72" s="115"/>
      <c r="N72" s="115"/>
      <c r="Q72" s="141"/>
      <c r="R72" s="141"/>
      <c r="S72" s="141"/>
      <c r="T72" s="141"/>
      <c r="U72" s="141"/>
    </row>
    <row r="73" spans="1:21" ht="30" customHeight="1" x14ac:dyDescent="0.35">
      <c r="A73" s="290" t="s">
        <v>252</v>
      </c>
      <c r="B73" s="290"/>
      <c r="C73" s="158"/>
      <c r="D73" s="286"/>
      <c r="E73" s="287"/>
      <c r="F73" s="115"/>
      <c r="G73" s="115"/>
      <c r="H73" s="115"/>
      <c r="I73" s="115"/>
      <c r="J73" s="115"/>
      <c r="K73" s="115"/>
      <c r="L73" s="115"/>
      <c r="M73" s="115"/>
      <c r="N73" s="115"/>
      <c r="Q73" s="141"/>
      <c r="R73" s="141"/>
      <c r="S73" s="141"/>
      <c r="T73" s="141"/>
      <c r="U73" s="141"/>
    </row>
    <row r="74" spans="1:21" ht="30" customHeight="1" x14ac:dyDescent="0.35">
      <c r="A74" s="290" t="s">
        <v>253</v>
      </c>
      <c r="B74" s="290"/>
      <c r="C74" s="158"/>
      <c r="D74" s="286"/>
      <c r="E74" s="287"/>
      <c r="F74" s="115"/>
      <c r="G74" s="115"/>
      <c r="H74" s="115"/>
      <c r="I74" s="115"/>
      <c r="J74" s="115"/>
      <c r="K74" s="115"/>
      <c r="L74" s="115"/>
      <c r="M74" s="115"/>
      <c r="N74" s="115"/>
      <c r="Q74" s="141"/>
      <c r="R74" s="141"/>
      <c r="S74" s="141"/>
      <c r="T74" s="141"/>
      <c r="U74" s="141"/>
    </row>
    <row r="75" spans="1:21" ht="25" customHeight="1" x14ac:dyDescent="0.35">
      <c r="A75" s="293" t="s">
        <v>34</v>
      </c>
      <c r="B75" s="293"/>
      <c r="C75" s="177">
        <f>SUM(C72:C74)</f>
        <v>23941.8</v>
      </c>
      <c r="D75" s="115"/>
      <c r="E75" s="115"/>
      <c r="F75" s="115"/>
      <c r="G75" s="115"/>
      <c r="H75" s="115"/>
      <c r="I75" s="115"/>
      <c r="J75" s="115"/>
      <c r="K75" s="115"/>
      <c r="L75" s="115"/>
      <c r="M75" s="115"/>
      <c r="N75" s="115"/>
      <c r="O75" s="115"/>
      <c r="P75" s="115"/>
      <c r="Q75" s="115"/>
      <c r="T75" s="141"/>
      <c r="U75" s="141"/>
    </row>
    <row r="76" spans="1:21" ht="20.149999999999999" customHeight="1" x14ac:dyDescent="0.35">
      <c r="A76" s="120"/>
      <c r="B76" s="120"/>
      <c r="C76" s="120"/>
      <c r="D76" s="120"/>
      <c r="E76" s="120"/>
      <c r="F76" s="115"/>
      <c r="G76" s="115"/>
      <c r="H76" s="120"/>
      <c r="I76" s="120"/>
      <c r="J76" s="120"/>
      <c r="K76" s="120"/>
      <c r="L76" s="120"/>
      <c r="M76" s="120"/>
      <c r="N76" s="120"/>
      <c r="O76" s="120"/>
      <c r="P76" s="120"/>
    </row>
    <row r="77" spans="1:21" x14ac:dyDescent="0.35">
      <c r="A77" s="231" t="s">
        <v>14</v>
      </c>
      <c r="B77" s="231"/>
      <c r="C77" s="231"/>
      <c r="D77" s="231"/>
      <c r="F77" s="115"/>
    </row>
    <row r="82" spans="7:8" x14ac:dyDescent="0.35">
      <c r="H82" s="194"/>
    </row>
    <row r="85" spans="7:8" x14ac:dyDescent="0.35">
      <c r="G85" s="194"/>
    </row>
  </sheetData>
  <dataConsolidate/>
  <mergeCells count="92">
    <mergeCell ref="H16:I16"/>
    <mergeCell ref="A14:I14"/>
    <mergeCell ref="A34:I34"/>
    <mergeCell ref="H41:I41"/>
    <mergeCell ref="H42:I42"/>
    <mergeCell ref="E28:F28"/>
    <mergeCell ref="E29:F29"/>
    <mergeCell ref="H17:I17"/>
    <mergeCell ref="H18:I18"/>
    <mergeCell ref="H19:I19"/>
    <mergeCell ref="H20:I20"/>
    <mergeCell ref="H35:I35"/>
    <mergeCell ref="A32:J32"/>
    <mergeCell ref="H36:I36"/>
    <mergeCell ref="H37:I37"/>
    <mergeCell ref="H38:I38"/>
    <mergeCell ref="H43:I43"/>
    <mergeCell ref="H44:I44"/>
    <mergeCell ref="H45:I45"/>
    <mergeCell ref="A73:B73"/>
    <mergeCell ref="A74:B74"/>
    <mergeCell ref="G53:I53"/>
    <mergeCell ref="H48:J48"/>
    <mergeCell ref="H49:J49"/>
    <mergeCell ref="A51:J51"/>
    <mergeCell ref="D65:E65"/>
    <mergeCell ref="F65:G65"/>
    <mergeCell ref="D56:E56"/>
    <mergeCell ref="D58:E58"/>
    <mergeCell ref="D74:E74"/>
    <mergeCell ref="A75:B75"/>
    <mergeCell ref="A71:B71"/>
    <mergeCell ref="F7:G7"/>
    <mergeCell ref="A23:F23"/>
    <mergeCell ref="G54:I54"/>
    <mergeCell ref="G55:I55"/>
    <mergeCell ref="G56:I56"/>
    <mergeCell ref="G57:I57"/>
    <mergeCell ref="G58:I58"/>
    <mergeCell ref="D71:E71"/>
    <mergeCell ref="D72:E72"/>
    <mergeCell ref="D73:E73"/>
    <mergeCell ref="E24:F24"/>
    <mergeCell ref="E25:F25"/>
    <mergeCell ref="E26:F26"/>
    <mergeCell ref="E27:F27"/>
    <mergeCell ref="H39:I39"/>
    <mergeCell ref="H40:I40"/>
    <mergeCell ref="H63:I63"/>
    <mergeCell ref="A72:B72"/>
    <mergeCell ref="D69:E69"/>
    <mergeCell ref="F69:G69"/>
    <mergeCell ref="A66:B67"/>
    <mergeCell ref="D66:E66"/>
    <mergeCell ref="F66:G66"/>
    <mergeCell ref="D67:E67"/>
    <mergeCell ref="F67:G67"/>
    <mergeCell ref="H66:I66"/>
    <mergeCell ref="H67:I67"/>
    <mergeCell ref="H68:I68"/>
    <mergeCell ref="H64:I64"/>
    <mergeCell ref="H65:I65"/>
    <mergeCell ref="A77:D77"/>
    <mergeCell ref="C9:D9"/>
    <mergeCell ref="C10:D10"/>
    <mergeCell ref="A63:E63"/>
    <mergeCell ref="F63:G63"/>
    <mergeCell ref="D57:E57"/>
    <mergeCell ref="D55:E55"/>
    <mergeCell ref="A68:B68"/>
    <mergeCell ref="D68:E68"/>
    <mergeCell ref="F68:G68"/>
    <mergeCell ref="A48:C49"/>
    <mergeCell ref="D53:E53"/>
    <mergeCell ref="D54:E54"/>
    <mergeCell ref="A64:B65"/>
    <mergeCell ref="D64:E64"/>
    <mergeCell ref="F64:G64"/>
    <mergeCell ref="D1:J1"/>
    <mergeCell ref="H15:I15"/>
    <mergeCell ref="C6:D6"/>
    <mergeCell ref="A7:B7"/>
    <mergeCell ref="C7:D7"/>
    <mergeCell ref="A5:B5"/>
    <mergeCell ref="C5:D5"/>
    <mergeCell ref="A6:B6"/>
    <mergeCell ref="A10:B10"/>
    <mergeCell ref="F6:G6"/>
    <mergeCell ref="F5:G5"/>
    <mergeCell ref="H5:J5"/>
    <mergeCell ref="H6:J6"/>
    <mergeCell ref="H7:J7"/>
  </mergeCells>
  <conditionalFormatting sqref="F54:F58">
    <cfRule type="expression" dxfId="1" priority="4">
      <formula>IF(OR(AND(OR(OR(B54&lt;&gt;"",#REF!&lt;&gt;""),D54&lt;&gt;""),OR(F54="",F54=0)),AND(OR(OR(B54="",#REF!=""),D54=""),AND(F54&lt;&gt;"",F54&lt;&gt;0))),1,0)</formula>
    </cfRule>
  </conditionalFormatting>
  <conditionalFormatting sqref="F16:F20">
    <cfRule type="expression" dxfId="0" priority="7">
      <formula>IF(OR(AND(OR(OR(B16&lt;&gt;"",#REF!&lt;&gt;""),D16&lt;&gt;""),OR(F16="",F16=0)),AND(OR(OR(B16="",#REF!=""),D16=""),AND(F16&lt;&gt;"",F16&lt;&gt;0))),1,0)</formula>
    </cfRule>
  </conditionalFormatting>
  <dataValidations count="6">
    <dataValidation type="whole" allowBlank="1" showInputMessage="1" showErrorMessage="1" sqref="C10:E10 C75">
      <formula1>0</formula1>
      <formula2>50000</formula2>
    </dataValidation>
    <dataValidation type="decimal" allowBlank="1" showInputMessage="1" showErrorMessage="1" sqref="C73:C74">
      <formula1>-9999999</formula1>
      <formula2>99999999</formula2>
    </dataValidation>
    <dataValidation type="decimal" allowBlank="1" showInputMessage="1" showErrorMessage="1" sqref="F64:G67">
      <formula1>0</formula1>
      <formula2>9999999999</formula2>
    </dataValidation>
    <dataValidation type="decimal" allowBlank="1" showInputMessage="1" showErrorMessage="1" sqref="C72">
      <formula1>0</formula1>
      <formula2>99999</formula2>
    </dataValidation>
    <dataValidation type="decimal" allowBlank="1" showInputMessage="1" showErrorMessage="1" sqref="F69:G69">
      <formula1>-9999999</formula1>
      <formula2>50000000</formula2>
    </dataValidation>
    <dataValidation type="whole" allowBlank="1" showInputMessage="1" showErrorMessage="1" sqref="F68:G68">
      <formula1>0</formula1>
      <formula2>99999</formula2>
    </dataValidation>
  </dataValidations>
  <pageMargins left="0.7" right="0.7" top="0.75" bottom="0.75" header="0.3" footer="0.3"/>
  <pageSetup paperSize="9" scale="47" fitToHeight="0" orientation="portrait" r:id="rId1"/>
  <rowBreaks count="1" manualBreakCount="1">
    <brk id="50" max="16383"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CCMRCM!$A$1:$A$116</xm:f>
          </x14:formula1>
          <xm:sqref>C5:D5</xm:sqref>
        </x14:dataValidation>
        <x14:dataValidation type="list" allowBlank="1" showInputMessage="1" showErrorMessage="1">
          <x14:formula1>
            <xm:f>List!$A$12:$A$15</xm:f>
          </x14:formula1>
          <xm:sqref>H5:J5</xm:sqref>
        </x14:dataValidation>
        <x14:dataValidation type="list" allowBlank="1" showInputMessage="1" showErrorMessage="1">
          <x14:formula1>
            <xm:f>List!$A$2:$A$6</xm:f>
          </x14:formula1>
          <xm:sqref>B16:B20</xm:sqref>
        </x14:dataValidation>
        <x14:dataValidation type="list" allowBlank="1" showInputMessage="1" showErrorMessage="1">
          <x14:formula1>
            <xm:f>List!$G$10</xm:f>
          </x14:formula1>
          <xm:sqref>C16:C20</xm:sqref>
        </x14:dataValidation>
        <x14:dataValidation type="list" allowBlank="1" showInputMessage="1" showErrorMessage="1">
          <x14:formula1>
            <xm:f>List!$G$2:$G$7</xm:f>
          </x14:formula1>
          <xm:sqref>D16:D20</xm:sqref>
        </x14:dataValidation>
        <x14:dataValidation type="list" allowBlank="1" showInputMessage="1" showErrorMessage="1">
          <x14:formula1>
            <xm:f>List!$C$12:$C$13</xm:f>
          </x14:formula1>
          <xm:sqref>F10</xm:sqref>
        </x14:dataValidation>
        <x14:dataValidation type="list" allowBlank="1" showInputMessage="1" showErrorMessage="1">
          <x14:formula1>
            <xm:f>List!$C$2:$C$5</xm:f>
          </x14:formula1>
          <xm:sqref>B25:B29</xm:sqref>
        </x14:dataValidation>
        <x14:dataValidation type="list" allowBlank="1" showInputMessage="1" showErrorMessage="1">
          <x14:formula1>
            <xm:f>List!$A$5:$A$7</xm:f>
          </x14:formula1>
          <xm:sqref>B36:B45</xm:sqref>
        </x14:dataValidation>
        <x14:dataValidation type="list" allowBlank="1" showInputMessage="1" showErrorMessage="1">
          <x14:formula1>
            <xm:f>List!$G$11:$G$13</xm:f>
          </x14:formula1>
          <xm:sqref>C36:C45</xm:sqref>
        </x14:dataValidation>
        <x14:dataValidation type="list" allowBlank="1" showInputMessage="1" showErrorMessage="1">
          <x14:formula1>
            <xm:f>List!$E$2:$E$17</xm:f>
          </x14:formula1>
          <xm:sqref>D36:D45</xm:sqref>
        </x14:dataValidation>
        <x14:dataValidation type="list" allowBlank="1" showInputMessage="1" showErrorMessage="1">
          <x14:formula1>
            <xm:f>List!$A$2:$A$7</xm:f>
          </x14:formula1>
          <xm:sqref>B54:B58</xm:sqref>
        </x14:dataValidation>
        <x14:dataValidation type="list" allowBlank="1" showInputMessage="1" showErrorMessage="1">
          <x14:formula1>
            <xm:f>List!$G$10:$G$13</xm:f>
          </x14:formula1>
          <xm:sqref>C54:C58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10" workbookViewId="0">
      <selection activeCell="A21" sqref="A21"/>
    </sheetView>
  </sheetViews>
  <sheetFormatPr defaultRowHeight="14.5" x14ac:dyDescent="0.35"/>
  <cols>
    <col min="1" max="1" width="36.08984375" bestFit="1" customWidth="1"/>
    <col min="3" max="3" width="22.36328125" bestFit="1" customWidth="1"/>
    <col min="5" max="5" width="65" customWidth="1"/>
    <col min="7" max="7" width="42.90625" customWidth="1"/>
  </cols>
  <sheetData>
    <row r="1" spans="1:7" ht="20.149999999999999" customHeight="1" x14ac:dyDescent="0.35">
      <c r="A1" s="18" t="s">
        <v>26</v>
      </c>
      <c r="B1" s="13"/>
      <c r="C1" s="18" t="s">
        <v>61</v>
      </c>
      <c r="D1" s="12"/>
      <c r="E1" s="19" t="s">
        <v>40</v>
      </c>
      <c r="F1" s="12"/>
      <c r="G1" s="19" t="s">
        <v>112</v>
      </c>
    </row>
    <row r="2" spans="1:7" ht="25" customHeight="1" x14ac:dyDescent="0.35">
      <c r="A2" s="14" t="s">
        <v>62</v>
      </c>
      <c r="B2" s="12"/>
      <c r="C2" s="14" t="s">
        <v>63</v>
      </c>
      <c r="D2" s="12"/>
      <c r="E2" s="15" t="s">
        <v>64</v>
      </c>
      <c r="F2" s="12"/>
      <c r="G2" s="14" t="s">
        <v>65</v>
      </c>
    </row>
    <row r="3" spans="1:7" ht="25" customHeight="1" x14ac:dyDescent="0.35">
      <c r="A3" s="14" t="s">
        <v>80</v>
      </c>
      <c r="B3" s="12"/>
      <c r="C3" s="14" t="s">
        <v>67</v>
      </c>
      <c r="D3" s="12"/>
      <c r="E3" s="22" t="s">
        <v>68</v>
      </c>
      <c r="F3" s="12"/>
      <c r="G3" s="14" t="s">
        <v>69</v>
      </c>
    </row>
    <row r="4" spans="1:7" ht="25" customHeight="1" x14ac:dyDescent="0.35">
      <c r="A4" s="14" t="s">
        <v>74</v>
      </c>
      <c r="B4" s="12"/>
      <c r="C4" s="14" t="s">
        <v>71</v>
      </c>
      <c r="D4" s="12"/>
      <c r="E4" s="15" t="s">
        <v>72</v>
      </c>
      <c r="F4" s="12"/>
      <c r="G4" s="15" t="s">
        <v>73</v>
      </c>
    </row>
    <row r="5" spans="1:7" ht="25" customHeight="1" x14ac:dyDescent="0.35">
      <c r="A5" s="14" t="s">
        <v>70</v>
      </c>
      <c r="B5" s="12"/>
      <c r="C5" s="14" t="s">
        <v>75</v>
      </c>
      <c r="D5" s="12"/>
      <c r="E5" s="15" t="s">
        <v>76</v>
      </c>
      <c r="F5" s="12"/>
      <c r="G5" s="16" t="s">
        <v>77</v>
      </c>
    </row>
    <row r="6" spans="1:7" ht="27.65" customHeight="1" x14ac:dyDescent="0.35">
      <c r="A6" s="15" t="s">
        <v>78</v>
      </c>
      <c r="B6" s="12"/>
      <c r="C6" s="14"/>
      <c r="D6" s="12"/>
      <c r="E6" s="15" t="s">
        <v>79</v>
      </c>
      <c r="F6" s="12"/>
      <c r="G6" s="17" t="s">
        <v>373</v>
      </c>
    </row>
    <row r="7" spans="1:7" ht="31" customHeight="1" x14ac:dyDescent="0.35">
      <c r="A7" s="14" t="s">
        <v>66</v>
      </c>
      <c r="B7" s="12"/>
      <c r="C7" s="14"/>
      <c r="D7" s="12"/>
      <c r="E7" s="22" t="s">
        <v>81</v>
      </c>
      <c r="F7" s="12"/>
      <c r="G7" s="16" t="s">
        <v>82</v>
      </c>
    </row>
    <row r="8" spans="1:7" ht="25" customHeight="1" x14ac:dyDescent="0.35">
      <c r="B8" s="12"/>
      <c r="C8" s="20"/>
      <c r="D8" s="12"/>
      <c r="E8" s="15" t="s">
        <v>83</v>
      </c>
      <c r="F8" s="12"/>
      <c r="G8" s="12"/>
    </row>
    <row r="9" spans="1:7" ht="25" customHeight="1" x14ac:dyDescent="0.35">
      <c r="A9" s="12"/>
      <c r="B9" s="12"/>
      <c r="C9" s="21"/>
      <c r="D9" s="12"/>
      <c r="E9" s="16" t="s">
        <v>82</v>
      </c>
      <c r="F9" s="12"/>
      <c r="G9" s="19" t="s">
        <v>60</v>
      </c>
    </row>
    <row r="10" spans="1:7" ht="25" customHeight="1" x14ac:dyDescent="0.35">
      <c r="A10" s="12"/>
      <c r="B10" s="12"/>
      <c r="C10" s="20"/>
      <c r="D10" s="12"/>
      <c r="E10" s="15" t="s">
        <v>84</v>
      </c>
      <c r="F10" s="12"/>
      <c r="G10" s="14" t="s">
        <v>110</v>
      </c>
    </row>
    <row r="11" spans="1:7" ht="25" customHeight="1" x14ac:dyDescent="0.35">
      <c r="A11" s="18" t="s">
        <v>87</v>
      </c>
      <c r="B11" s="12"/>
      <c r="C11" s="18" t="s">
        <v>93</v>
      </c>
      <c r="D11" s="12"/>
      <c r="E11" s="15" t="s">
        <v>85</v>
      </c>
      <c r="F11" s="12"/>
      <c r="G11" s="15" t="s">
        <v>86</v>
      </c>
    </row>
    <row r="12" spans="1:7" ht="25" customHeight="1" x14ac:dyDescent="0.35">
      <c r="A12" s="14" t="s">
        <v>90</v>
      </c>
      <c r="B12" s="12"/>
      <c r="C12" s="14" t="s">
        <v>96</v>
      </c>
      <c r="D12" s="12"/>
      <c r="E12" s="23" t="s">
        <v>88</v>
      </c>
      <c r="F12" s="12"/>
      <c r="G12" s="16" t="s">
        <v>89</v>
      </c>
    </row>
    <row r="13" spans="1:7" ht="25" customHeight="1" x14ac:dyDescent="0.35">
      <c r="A13" s="14" t="s">
        <v>92</v>
      </c>
      <c r="B13" s="12"/>
      <c r="C13" s="14" t="s">
        <v>98</v>
      </c>
      <c r="D13" s="12"/>
      <c r="E13" s="15" t="s">
        <v>91</v>
      </c>
      <c r="F13" s="12"/>
      <c r="G13" s="16" t="s">
        <v>108</v>
      </c>
    </row>
    <row r="14" spans="1:7" ht="25" customHeight="1" x14ac:dyDescent="0.35">
      <c r="A14" s="14" t="s">
        <v>95</v>
      </c>
      <c r="B14" s="12"/>
      <c r="D14" s="12"/>
      <c r="E14" s="17" t="s">
        <v>94</v>
      </c>
      <c r="F14" s="12"/>
      <c r="G14" s="12"/>
    </row>
    <row r="15" spans="1:7" ht="25" customHeight="1" x14ac:dyDescent="0.35">
      <c r="A15" s="24" t="s">
        <v>111</v>
      </c>
      <c r="B15" s="12"/>
      <c r="D15" s="12"/>
      <c r="E15" s="15" t="s">
        <v>97</v>
      </c>
      <c r="F15" s="12"/>
      <c r="G15" s="12"/>
    </row>
    <row r="16" spans="1:7" ht="25" customHeight="1" x14ac:dyDescent="0.35">
      <c r="B16" s="12"/>
      <c r="D16" s="12"/>
      <c r="E16" s="15" t="s">
        <v>99</v>
      </c>
      <c r="F16" s="12"/>
    </row>
    <row r="17" spans="1:5" ht="25" customHeight="1" x14ac:dyDescent="0.35">
      <c r="A17" s="18" t="s">
        <v>100</v>
      </c>
      <c r="C17" s="18" t="s">
        <v>102</v>
      </c>
      <c r="E17" s="25" t="s">
        <v>109</v>
      </c>
    </row>
    <row r="18" spans="1:5" ht="25" customHeight="1" x14ac:dyDescent="0.35">
      <c r="A18" s="14" t="s">
        <v>101</v>
      </c>
      <c r="B18" s="12"/>
      <c r="C18" s="14" t="s">
        <v>104</v>
      </c>
    </row>
    <row r="19" spans="1:5" ht="25" customHeight="1" x14ac:dyDescent="0.35">
      <c r="A19" s="14" t="s">
        <v>103</v>
      </c>
      <c r="B19" s="12"/>
      <c r="C19" s="14" t="s">
        <v>106</v>
      </c>
    </row>
    <row r="20" spans="1:5" ht="25" customHeight="1" x14ac:dyDescent="0.35">
      <c r="A20" s="14" t="s">
        <v>105</v>
      </c>
      <c r="B20" s="12"/>
    </row>
    <row r="21" spans="1:5" ht="25" customHeight="1" x14ac:dyDescent="0.35">
      <c r="A21" s="14" t="s">
        <v>107</v>
      </c>
      <c r="B21" s="12"/>
      <c r="C21" s="12"/>
    </row>
    <row r="22" spans="1:5" ht="25" customHeight="1" x14ac:dyDescent="0.35">
      <c r="B22" s="12"/>
    </row>
  </sheetData>
  <sheetProtection password="81D7"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6"/>
  <sheetViews>
    <sheetView topLeftCell="A95" workbookViewId="0">
      <selection activeCell="A4" sqref="A4"/>
    </sheetView>
  </sheetViews>
  <sheetFormatPr defaultRowHeight="14.5" x14ac:dyDescent="0.35"/>
  <cols>
    <col min="1" max="1" width="90.26953125" style="144" bestFit="1" customWidth="1"/>
  </cols>
  <sheetData>
    <row r="1" spans="1:1" x14ac:dyDescent="0.35">
      <c r="A1" s="144" t="s">
        <v>350</v>
      </c>
    </row>
    <row r="2" spans="1:1" x14ac:dyDescent="0.35">
      <c r="A2" s="144" t="s">
        <v>265</v>
      </c>
    </row>
    <row r="3" spans="1:1" x14ac:dyDescent="0.35">
      <c r="A3" s="144" t="s">
        <v>332</v>
      </c>
    </row>
    <row r="4" spans="1:1" x14ac:dyDescent="0.35">
      <c r="A4" s="144" t="s">
        <v>340</v>
      </c>
    </row>
    <row r="5" spans="1:1" x14ac:dyDescent="0.35">
      <c r="A5" s="144" t="s">
        <v>266</v>
      </c>
    </row>
    <row r="6" spans="1:1" x14ac:dyDescent="0.35">
      <c r="A6" s="144" t="s">
        <v>267</v>
      </c>
    </row>
    <row r="7" spans="1:1" x14ac:dyDescent="0.35">
      <c r="A7" s="144" t="s">
        <v>300</v>
      </c>
    </row>
    <row r="8" spans="1:1" x14ac:dyDescent="0.35">
      <c r="A8" s="144" t="s">
        <v>268</v>
      </c>
    </row>
    <row r="9" spans="1:1" x14ac:dyDescent="0.35">
      <c r="A9" s="144" t="s">
        <v>310</v>
      </c>
    </row>
    <row r="10" spans="1:1" x14ac:dyDescent="0.35">
      <c r="A10" s="144" t="s">
        <v>254</v>
      </c>
    </row>
    <row r="11" spans="1:1" x14ac:dyDescent="0.35">
      <c r="A11" s="144" t="s">
        <v>351</v>
      </c>
    </row>
    <row r="12" spans="1:1" x14ac:dyDescent="0.35">
      <c r="A12" s="144" t="s">
        <v>311</v>
      </c>
    </row>
    <row r="13" spans="1:1" x14ac:dyDescent="0.35">
      <c r="A13" s="144" t="s">
        <v>269</v>
      </c>
    </row>
    <row r="14" spans="1:1" x14ac:dyDescent="0.35">
      <c r="A14" s="144" t="s">
        <v>341</v>
      </c>
    </row>
    <row r="15" spans="1:1" x14ac:dyDescent="0.35">
      <c r="A15" s="144" t="s">
        <v>270</v>
      </c>
    </row>
    <row r="16" spans="1:1" x14ac:dyDescent="0.35">
      <c r="A16" s="144" t="s">
        <v>283</v>
      </c>
    </row>
    <row r="17" spans="1:1" x14ac:dyDescent="0.35">
      <c r="A17" s="144" t="s">
        <v>255</v>
      </c>
    </row>
    <row r="18" spans="1:1" x14ac:dyDescent="0.35">
      <c r="A18" s="144" t="s">
        <v>301</v>
      </c>
    </row>
    <row r="19" spans="1:1" x14ac:dyDescent="0.35">
      <c r="A19" s="144" t="s">
        <v>256</v>
      </c>
    </row>
    <row r="20" spans="1:1" x14ac:dyDescent="0.35">
      <c r="A20" s="144" t="s">
        <v>257</v>
      </c>
    </row>
    <row r="21" spans="1:1" x14ac:dyDescent="0.35">
      <c r="A21" s="144" t="s">
        <v>258</v>
      </c>
    </row>
    <row r="22" spans="1:1" x14ac:dyDescent="0.35">
      <c r="A22" s="144" t="s">
        <v>312</v>
      </c>
    </row>
    <row r="23" spans="1:1" x14ac:dyDescent="0.35">
      <c r="A23" s="144" t="s">
        <v>342</v>
      </c>
    </row>
    <row r="24" spans="1:1" x14ac:dyDescent="0.35">
      <c r="A24" s="144" t="s">
        <v>284</v>
      </c>
    </row>
    <row r="25" spans="1:1" x14ac:dyDescent="0.35">
      <c r="A25" s="144" t="s">
        <v>259</v>
      </c>
    </row>
    <row r="26" spans="1:1" x14ac:dyDescent="0.35">
      <c r="A26" s="144" t="s">
        <v>313</v>
      </c>
    </row>
    <row r="27" spans="1:1" x14ac:dyDescent="0.35">
      <c r="A27" s="144" t="s">
        <v>285</v>
      </c>
    </row>
    <row r="28" spans="1:1" x14ac:dyDescent="0.35">
      <c r="A28" s="144" t="s">
        <v>314</v>
      </c>
    </row>
    <row r="29" spans="1:1" x14ac:dyDescent="0.35">
      <c r="A29" s="144" t="s">
        <v>333</v>
      </c>
    </row>
    <row r="30" spans="1:1" x14ac:dyDescent="0.35">
      <c r="A30" s="144" t="s">
        <v>315</v>
      </c>
    </row>
    <row r="31" spans="1:1" x14ac:dyDescent="0.35">
      <c r="A31" s="144" t="s">
        <v>316</v>
      </c>
    </row>
    <row r="32" spans="1:1" x14ac:dyDescent="0.35">
      <c r="A32" s="144" t="s">
        <v>317</v>
      </c>
    </row>
    <row r="33" spans="1:1" x14ac:dyDescent="0.35">
      <c r="A33" s="144" t="s">
        <v>334</v>
      </c>
    </row>
    <row r="34" spans="1:1" x14ac:dyDescent="0.35">
      <c r="A34" s="144" t="s">
        <v>291</v>
      </c>
    </row>
    <row r="35" spans="1:1" x14ac:dyDescent="0.35">
      <c r="A35" s="144" t="s">
        <v>352</v>
      </c>
    </row>
    <row r="36" spans="1:1" x14ac:dyDescent="0.35">
      <c r="A36" s="144" t="s">
        <v>260</v>
      </c>
    </row>
    <row r="37" spans="1:1" x14ac:dyDescent="0.35">
      <c r="A37" s="144" t="s">
        <v>363</v>
      </c>
    </row>
    <row r="38" spans="1:1" x14ac:dyDescent="0.35">
      <c r="A38" s="144" t="s">
        <v>271</v>
      </c>
    </row>
    <row r="39" spans="1:1" x14ac:dyDescent="0.35">
      <c r="A39" s="144" t="s">
        <v>286</v>
      </c>
    </row>
    <row r="40" spans="1:1" x14ac:dyDescent="0.35">
      <c r="A40" s="144" t="s">
        <v>318</v>
      </c>
    </row>
    <row r="41" spans="1:1" x14ac:dyDescent="0.35">
      <c r="A41" s="144" t="s">
        <v>364</v>
      </c>
    </row>
    <row r="42" spans="1:1" x14ac:dyDescent="0.35">
      <c r="A42" s="144" t="s">
        <v>365</v>
      </c>
    </row>
    <row r="43" spans="1:1" x14ac:dyDescent="0.35">
      <c r="A43" s="144" t="s">
        <v>319</v>
      </c>
    </row>
    <row r="44" spans="1:1" x14ac:dyDescent="0.35">
      <c r="A44" s="144" t="s">
        <v>320</v>
      </c>
    </row>
    <row r="45" spans="1:1" x14ac:dyDescent="0.35">
      <c r="A45" s="144" t="s">
        <v>321</v>
      </c>
    </row>
    <row r="46" spans="1:1" x14ac:dyDescent="0.35">
      <c r="A46" s="144" t="s">
        <v>302</v>
      </c>
    </row>
    <row r="47" spans="1:1" x14ac:dyDescent="0.35">
      <c r="A47" s="144" t="s">
        <v>303</v>
      </c>
    </row>
    <row r="48" spans="1:1" x14ac:dyDescent="0.35">
      <c r="A48" s="144" t="s">
        <v>353</v>
      </c>
    </row>
    <row r="49" spans="1:1" x14ac:dyDescent="0.35">
      <c r="A49" s="144" t="s">
        <v>322</v>
      </c>
    </row>
    <row r="50" spans="1:1" x14ac:dyDescent="0.35">
      <c r="A50" s="144" t="s">
        <v>272</v>
      </c>
    </row>
    <row r="51" spans="1:1" x14ac:dyDescent="0.35">
      <c r="A51" s="144" t="s">
        <v>292</v>
      </c>
    </row>
    <row r="52" spans="1:1" x14ac:dyDescent="0.35">
      <c r="A52" s="144" t="s">
        <v>273</v>
      </c>
    </row>
    <row r="53" spans="1:1" x14ac:dyDescent="0.35">
      <c r="A53" s="144" t="s">
        <v>274</v>
      </c>
    </row>
    <row r="54" spans="1:1" x14ac:dyDescent="0.35">
      <c r="A54" s="144" t="s">
        <v>354</v>
      </c>
    </row>
    <row r="55" spans="1:1" x14ac:dyDescent="0.35">
      <c r="A55" s="144" t="s">
        <v>343</v>
      </c>
    </row>
    <row r="56" spans="1:1" x14ac:dyDescent="0.35">
      <c r="A56" s="144" t="s">
        <v>366</v>
      </c>
    </row>
    <row r="57" spans="1:1" x14ac:dyDescent="0.35">
      <c r="A57" s="144" t="s">
        <v>275</v>
      </c>
    </row>
    <row r="58" spans="1:1" x14ac:dyDescent="0.35">
      <c r="A58" s="144" t="s">
        <v>344</v>
      </c>
    </row>
    <row r="59" spans="1:1" x14ac:dyDescent="0.35">
      <c r="A59" s="144" t="s">
        <v>345</v>
      </c>
    </row>
    <row r="60" spans="1:1" x14ac:dyDescent="0.35">
      <c r="A60" s="144" t="s">
        <v>355</v>
      </c>
    </row>
    <row r="61" spans="1:1" x14ac:dyDescent="0.35">
      <c r="A61" s="144" t="s">
        <v>287</v>
      </c>
    </row>
    <row r="62" spans="1:1" x14ac:dyDescent="0.35">
      <c r="A62" s="144" t="s">
        <v>335</v>
      </c>
    </row>
    <row r="63" spans="1:1" x14ac:dyDescent="0.35">
      <c r="A63" s="144" t="s">
        <v>346</v>
      </c>
    </row>
    <row r="64" spans="1:1" x14ac:dyDescent="0.35">
      <c r="A64" s="144" t="s">
        <v>276</v>
      </c>
    </row>
    <row r="65" spans="1:1" x14ac:dyDescent="0.35">
      <c r="A65" s="144" t="s">
        <v>356</v>
      </c>
    </row>
    <row r="66" spans="1:1" x14ac:dyDescent="0.35">
      <c r="A66" s="144" t="s">
        <v>277</v>
      </c>
    </row>
    <row r="67" spans="1:1" x14ac:dyDescent="0.35">
      <c r="A67" s="144" t="s">
        <v>336</v>
      </c>
    </row>
    <row r="68" spans="1:1" x14ac:dyDescent="0.35">
      <c r="A68" s="144" t="s">
        <v>293</v>
      </c>
    </row>
    <row r="69" spans="1:1" x14ac:dyDescent="0.35">
      <c r="A69" s="144" t="s">
        <v>304</v>
      </c>
    </row>
    <row r="70" spans="1:1" x14ac:dyDescent="0.35">
      <c r="A70" s="144" t="s">
        <v>347</v>
      </c>
    </row>
    <row r="71" spans="1:1" x14ac:dyDescent="0.35">
      <c r="A71" s="144" t="s">
        <v>357</v>
      </c>
    </row>
    <row r="72" spans="1:1" x14ac:dyDescent="0.35">
      <c r="A72" s="144" t="s">
        <v>323</v>
      </c>
    </row>
    <row r="73" spans="1:1" x14ac:dyDescent="0.35">
      <c r="A73" s="144" t="s">
        <v>367</v>
      </c>
    </row>
    <row r="74" spans="1:1" x14ac:dyDescent="0.35">
      <c r="A74" s="144" t="s">
        <v>288</v>
      </c>
    </row>
    <row r="75" spans="1:1" x14ac:dyDescent="0.35">
      <c r="A75" s="144" t="s">
        <v>305</v>
      </c>
    </row>
    <row r="76" spans="1:1" x14ac:dyDescent="0.35">
      <c r="A76" s="144" t="s">
        <v>324</v>
      </c>
    </row>
    <row r="77" spans="1:1" x14ac:dyDescent="0.35">
      <c r="A77" s="144" t="s">
        <v>358</v>
      </c>
    </row>
    <row r="78" spans="1:1" x14ac:dyDescent="0.35">
      <c r="A78" s="144" t="s">
        <v>325</v>
      </c>
    </row>
    <row r="79" spans="1:1" x14ac:dyDescent="0.35">
      <c r="A79" s="144" t="s">
        <v>326</v>
      </c>
    </row>
    <row r="80" spans="1:1" x14ac:dyDescent="0.35">
      <c r="A80" s="144" t="s">
        <v>306</v>
      </c>
    </row>
    <row r="81" spans="1:1" x14ac:dyDescent="0.35">
      <c r="A81" s="144" t="s">
        <v>278</v>
      </c>
    </row>
    <row r="82" spans="1:1" x14ac:dyDescent="0.35">
      <c r="A82" s="144" t="s">
        <v>279</v>
      </c>
    </row>
    <row r="83" spans="1:1" x14ac:dyDescent="0.35">
      <c r="A83" s="144" t="s">
        <v>348</v>
      </c>
    </row>
    <row r="84" spans="1:1" x14ac:dyDescent="0.35">
      <c r="A84" s="144" t="s">
        <v>261</v>
      </c>
    </row>
    <row r="85" spans="1:1" x14ac:dyDescent="0.35">
      <c r="A85" s="144" t="s">
        <v>368</v>
      </c>
    </row>
    <row r="86" spans="1:1" x14ac:dyDescent="0.35">
      <c r="A86" s="144" t="s">
        <v>262</v>
      </c>
    </row>
    <row r="87" spans="1:1" x14ac:dyDescent="0.35">
      <c r="A87" s="144" t="s">
        <v>359</v>
      </c>
    </row>
    <row r="88" spans="1:1" x14ac:dyDescent="0.35">
      <c r="A88" s="144" t="s">
        <v>289</v>
      </c>
    </row>
    <row r="89" spans="1:1" x14ac:dyDescent="0.35">
      <c r="A89" s="144" t="s">
        <v>337</v>
      </c>
    </row>
    <row r="90" spans="1:1" x14ac:dyDescent="0.35">
      <c r="A90" s="144" t="s">
        <v>360</v>
      </c>
    </row>
    <row r="91" spans="1:1" x14ac:dyDescent="0.35">
      <c r="A91" s="144" t="s">
        <v>290</v>
      </c>
    </row>
    <row r="92" spans="1:1" x14ac:dyDescent="0.35">
      <c r="A92" s="144" t="s">
        <v>327</v>
      </c>
    </row>
    <row r="93" spans="1:1" x14ac:dyDescent="0.35">
      <c r="A93" s="144" t="s">
        <v>349</v>
      </c>
    </row>
    <row r="94" spans="1:1" x14ac:dyDescent="0.35">
      <c r="A94" s="144" t="s">
        <v>280</v>
      </c>
    </row>
    <row r="95" spans="1:1" x14ac:dyDescent="0.35">
      <c r="A95" s="144" t="s">
        <v>294</v>
      </c>
    </row>
    <row r="96" spans="1:1" x14ac:dyDescent="0.35">
      <c r="A96" s="144" t="s">
        <v>307</v>
      </c>
    </row>
    <row r="97" spans="1:1" x14ac:dyDescent="0.35">
      <c r="A97" s="144" t="s">
        <v>361</v>
      </c>
    </row>
    <row r="98" spans="1:1" x14ac:dyDescent="0.35">
      <c r="A98" s="144" t="s">
        <v>263</v>
      </c>
    </row>
    <row r="99" spans="1:1" x14ac:dyDescent="0.35">
      <c r="A99" s="144" t="s">
        <v>338</v>
      </c>
    </row>
    <row r="100" spans="1:1" x14ac:dyDescent="0.35">
      <c r="A100" s="144" t="s">
        <v>295</v>
      </c>
    </row>
    <row r="101" spans="1:1" x14ac:dyDescent="0.35">
      <c r="A101" s="144" t="s">
        <v>281</v>
      </c>
    </row>
    <row r="102" spans="1:1" x14ac:dyDescent="0.35">
      <c r="A102" s="144" t="s">
        <v>282</v>
      </c>
    </row>
    <row r="103" spans="1:1" x14ac:dyDescent="0.35">
      <c r="A103" s="144" t="s">
        <v>308</v>
      </c>
    </row>
    <row r="104" spans="1:1" x14ac:dyDescent="0.35">
      <c r="A104" s="144" t="s">
        <v>296</v>
      </c>
    </row>
    <row r="105" spans="1:1" x14ac:dyDescent="0.35">
      <c r="A105" s="144" t="s">
        <v>297</v>
      </c>
    </row>
    <row r="106" spans="1:1" x14ac:dyDescent="0.35">
      <c r="A106" s="144" t="s">
        <v>298</v>
      </c>
    </row>
    <row r="107" spans="1:1" x14ac:dyDescent="0.35">
      <c r="A107" s="144" t="s">
        <v>339</v>
      </c>
    </row>
    <row r="108" spans="1:1" x14ac:dyDescent="0.35">
      <c r="A108" s="144" t="s">
        <v>264</v>
      </c>
    </row>
    <row r="109" spans="1:1" x14ac:dyDescent="0.35">
      <c r="A109" s="144" t="s">
        <v>299</v>
      </c>
    </row>
    <row r="110" spans="1:1" x14ac:dyDescent="0.35">
      <c r="A110" s="144" t="s">
        <v>309</v>
      </c>
    </row>
    <row r="111" spans="1:1" x14ac:dyDescent="0.35">
      <c r="A111" s="144" t="s">
        <v>328</v>
      </c>
    </row>
    <row r="112" spans="1:1" x14ac:dyDescent="0.35">
      <c r="A112" s="144" t="s">
        <v>329</v>
      </c>
    </row>
    <row r="113" spans="1:1" x14ac:dyDescent="0.35">
      <c r="A113" s="144" t="s">
        <v>330</v>
      </c>
    </row>
    <row r="114" spans="1:1" x14ac:dyDescent="0.35">
      <c r="A114" s="145" t="s">
        <v>369</v>
      </c>
    </row>
    <row r="115" spans="1:1" x14ac:dyDescent="0.35">
      <c r="A115" s="144" t="s">
        <v>362</v>
      </c>
    </row>
    <row r="116" spans="1:1" x14ac:dyDescent="0.35">
      <c r="A116" s="144" t="s">
        <v>331</v>
      </c>
    </row>
  </sheetData>
  <sheetProtection password="BE1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CC445ED9F804589DF3A42A67B22D2" ma:contentTypeVersion="39" ma:contentTypeDescription="Create a new document." ma:contentTypeScope="" ma:versionID="f48db18d5d0ad04aa0296b0ea6a057cc">
  <xsd:schema xmlns:xsd="http://www.w3.org/2001/XMLSchema" xmlns:xs="http://www.w3.org/2001/XMLSchema" xmlns:p="http://schemas.microsoft.com/office/2006/metadata/properties" xmlns:ns2="678cb6b0-ae3a-4210-a1b1-d0020c0aba52" xmlns:ns3="7c7316b6-1708-4edf-a806-15e46c7e58d7" xmlns:ns4="6f438923-feb7-45b3-a657-092cfdb2b257" targetNamespace="http://schemas.microsoft.com/office/2006/metadata/properties" ma:root="true" ma:fieldsID="f9dd454be18d0d4065dbdcf70b4c5f3c" ns2:_="" ns3:_="" ns4:_="">
    <xsd:import namespace="678cb6b0-ae3a-4210-a1b1-d0020c0aba52"/>
    <xsd:import namespace="7c7316b6-1708-4edf-a806-15e46c7e58d7"/>
    <xsd:import namespace="6f438923-feb7-45b3-a657-092cfdb2b257"/>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cb6b0-ae3a-4210-a1b1-d0020c0aba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7316b6-1708-4edf-a806-15e46c7e58d7"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438923-feb7-45b3-a657-092cfdb2b257"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78cb6b0-ae3a-4210-a1b1-d0020c0aba52">FYACPHA5NQ3C-1062990798-29984</_dlc_DocId>
    <_dlc_DocIdUrl xmlns="678cb6b0-ae3a-4210-a1b1-d0020c0aba52">
      <Url>https://tgf.sharepoint.com/sites/TSGMT4/CCMB/_layouts/15/DocIdRedir.aspx?ID=FYACPHA5NQ3C-1062990798-29984</Url>
      <Description>FYACPHA5NQ3C-1062990798-29984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03C1BC-4B0F-4D13-9C4F-00EA65E04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cb6b0-ae3a-4210-a1b1-d0020c0aba52"/>
    <ds:schemaRef ds:uri="7c7316b6-1708-4edf-a806-15e46c7e58d7"/>
    <ds:schemaRef ds:uri="6f438923-feb7-45b3-a657-092cfdb2b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75FB2A-79A8-4ABA-BFE9-26FFDC2498B9}">
  <ds:schemaRefs>
    <ds:schemaRef ds:uri="http://schemas.microsoft.com/sharepoint/events"/>
  </ds:schemaRefs>
</ds:datastoreItem>
</file>

<file path=customXml/itemProps3.xml><?xml version="1.0" encoding="utf-8"?>
<ds:datastoreItem xmlns:ds="http://schemas.openxmlformats.org/officeDocument/2006/customXml" ds:itemID="{A267265D-F4B1-4CAF-AF7D-C2EDDC15476C}">
  <ds:schemaRefs>
    <ds:schemaRef ds:uri="http://purl.org/dc/dcmitype/"/>
    <ds:schemaRef ds:uri="678cb6b0-ae3a-4210-a1b1-d0020c0aba52"/>
    <ds:schemaRef ds:uri="7c7316b6-1708-4edf-a806-15e46c7e58d7"/>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schemas.openxmlformats.org/package/2006/metadata/core-properties"/>
    <ds:schemaRef ds:uri="6f438923-feb7-45b3-a657-092cfdb2b257"/>
    <ds:schemaRef ds:uri="http://www.w3.org/XML/1998/namespace"/>
  </ds:schemaRefs>
</ds:datastoreItem>
</file>

<file path=customXml/itemProps4.xml><?xml version="1.0" encoding="utf-8"?>
<ds:datastoreItem xmlns:ds="http://schemas.openxmlformats.org/officeDocument/2006/customXml" ds:itemID="{B0032FF6-4421-4D13-BB78-80BF6D1FA5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Instructions_WorkPlan_En</vt:lpstr>
      <vt:lpstr>Definitions</vt:lpstr>
      <vt:lpstr>WorkPlan_Year_1</vt:lpstr>
      <vt:lpstr>ExpenditureCashBce_Year_1</vt:lpstr>
      <vt:lpstr>List</vt:lpstr>
      <vt:lpstr>CCMRCM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Mercedes Garcia</dc:creator>
  <cp:lastModifiedBy>molhsa</cp:lastModifiedBy>
  <cp:lastPrinted>2020-03-02T16:46:24Z</cp:lastPrinted>
  <dcterms:created xsi:type="dcterms:W3CDTF">2019-11-18T10:57:53Z</dcterms:created>
  <dcterms:modified xsi:type="dcterms:W3CDTF">2021-03-22T19:34:51Z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0x010100CD4CC445ED9F804589DF3A42A67B22D2</vt:lpwstr>
  </property>
  <property fmtid="{D5CDD505-2E9C-101B-9397-08002B2CF9AE}" pid="3" name="_dlc_DocIdItemGuid">
    <vt:lpwstr>6902ca1e-f853-4295-81ac-ce3656b76c51</vt:lpwstr>
  </property>
</Properties>
</file>