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chitadze\Desktop\"/>
    </mc:Choice>
  </mc:AlternateContent>
  <bookViews>
    <workbookView xWindow="0" yWindow="0" windowWidth="21570" windowHeight="8145"/>
  </bookViews>
  <sheets>
    <sheet name="შემოსავლები" sheetId="1" r:id="rId1"/>
    <sheet name="არაფინანსური აქტივები" sheetId="5" r:id="rId2"/>
    <sheet name="ფინანსური აქტივები" sheetId="6" r:id="rId3"/>
    <sheet name="ვალდებულებები" sheetId="7" r:id="rId4"/>
    <sheet name="ნაერთი (2)" sheetId="8" r:id="rId5"/>
  </sheets>
  <externalReferences>
    <externalReference r:id="rId6"/>
  </externalReferences>
  <definedNames>
    <definedName name="_xlnm._FilterDatabase" localSheetId="1" hidden="1">'არაფინანსური აქტივები'!$B$9:$H$9</definedName>
    <definedName name="_xlnm._FilterDatabase" localSheetId="3" hidden="1">ვალდებულებები!$A$10:$L$23</definedName>
    <definedName name="_xlnm._FilterDatabase" localSheetId="4" hidden="1">'ნაერთი (2)'!$A$7:$I$15</definedName>
    <definedName name="_xlnm._FilterDatabase" localSheetId="2" hidden="1">'ფინანსური აქტივები'!$A$9:$H$9</definedName>
    <definedName name="_xlnm._FilterDatabase" localSheetId="0" hidden="1">შემოსავლები!$A$9:$G$88</definedName>
    <definedName name="_xlnm.Print_Area" localSheetId="1">'არაფინანსური აქტივები'!$C$1:$H$92</definedName>
    <definedName name="_xlnm.Print_Area" localSheetId="3">ვალდებულებები!$C$1:$H$50</definedName>
    <definedName name="_xlnm.Print_Area" localSheetId="4">'ნაერთი (2)'!$B$1:$F$375</definedName>
    <definedName name="_xlnm.Print_Area" localSheetId="2">'ფინანსური აქტივები'!$C$1:$H$52</definedName>
    <definedName name="_xlnm.Print_Area" localSheetId="0">შემოსავლები!$B$1:$G$97</definedName>
    <definedName name="_xlnm.Print_Titles" localSheetId="1">'არაფინანსური აქტივები'!$9:$9</definedName>
    <definedName name="_xlnm.Print_Titles" localSheetId="4">'ნაერთი (2)'!$7:$7</definedName>
    <definedName name="_xlnm.Print_Titles" localSheetId="0">შემოსავლები!$9:$9</definedName>
    <definedName name="shemod">'[1]დანართი 3'!$C$3:$I$30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8" i="8" l="1"/>
  <c r="F364" i="8"/>
  <c r="E364" i="8"/>
  <c r="D364" i="8"/>
  <c r="F361" i="8"/>
  <c r="E361" i="8"/>
  <c r="D361" i="8"/>
  <c r="F355" i="8"/>
  <c r="E355" i="8"/>
  <c r="E347" i="8" s="1"/>
  <c r="D355" i="8"/>
  <c r="F352" i="8"/>
  <c r="F347" i="8" s="1"/>
  <c r="E352" i="8"/>
  <c r="D352" i="8"/>
  <c r="D347" i="8" s="1"/>
  <c r="F344" i="8"/>
  <c r="E344" i="8"/>
  <c r="D344" i="8"/>
  <c r="F341" i="8"/>
  <c r="E341" i="8"/>
  <c r="D341" i="8"/>
  <c r="F335" i="8"/>
  <c r="E335" i="8"/>
  <c r="D335" i="8"/>
  <c r="D328" i="8" s="1"/>
  <c r="F332" i="8"/>
  <c r="E332" i="8"/>
  <c r="E328" i="8" s="1"/>
  <c r="D332" i="8"/>
  <c r="F328" i="8"/>
  <c r="F327" i="8" s="1"/>
  <c r="F324" i="8"/>
  <c r="E324" i="8"/>
  <c r="D324" i="8"/>
  <c r="F321" i="8"/>
  <c r="E321" i="8"/>
  <c r="D321" i="8"/>
  <c r="F315" i="8"/>
  <c r="E315" i="8"/>
  <c r="D315" i="8"/>
  <c r="F312" i="8"/>
  <c r="E312" i="8"/>
  <c r="E305" i="8" s="1"/>
  <c r="D312" i="8"/>
  <c r="F306" i="8"/>
  <c r="F305" i="8" s="1"/>
  <c r="E306" i="8"/>
  <c r="D306" i="8"/>
  <c r="D305" i="8" s="1"/>
  <c r="F302" i="8"/>
  <c r="E302" i="8"/>
  <c r="D302" i="8"/>
  <c r="F299" i="8"/>
  <c r="E299" i="8"/>
  <c r="D299" i="8"/>
  <c r="F293" i="8"/>
  <c r="E293" i="8"/>
  <c r="D293" i="8"/>
  <c r="D285" i="8" s="1"/>
  <c r="F290" i="8"/>
  <c r="E290" i="8"/>
  <c r="E285" i="8" s="1"/>
  <c r="D290" i="8"/>
  <c r="F285" i="8"/>
  <c r="F284" i="8" s="1"/>
  <c r="F278" i="8"/>
  <c r="F277" i="8" s="1"/>
  <c r="F268" i="8" s="1"/>
  <c r="E278" i="8"/>
  <c r="D278" i="8"/>
  <c r="D277" i="8" s="1"/>
  <c r="D268" i="8" s="1"/>
  <c r="E277" i="8"/>
  <c r="F274" i="8"/>
  <c r="E274" i="8"/>
  <c r="D274" i="8"/>
  <c r="E268" i="8"/>
  <c r="F261" i="8"/>
  <c r="E261" i="8"/>
  <c r="D261" i="8"/>
  <c r="F251" i="8"/>
  <c r="E251" i="8"/>
  <c r="D251" i="8"/>
  <c r="F248" i="8"/>
  <c r="F247" i="8" s="1"/>
  <c r="E248" i="8"/>
  <c r="D248" i="8"/>
  <c r="D247" i="8" s="1"/>
  <c r="E247" i="8"/>
  <c r="F225" i="8"/>
  <c r="E225" i="8"/>
  <c r="D225" i="8"/>
  <c r="D217" i="8" s="1"/>
  <c r="F218" i="8"/>
  <c r="E218" i="8"/>
  <c r="E217" i="8" s="1"/>
  <c r="D218" i="8"/>
  <c r="F217" i="8"/>
  <c r="F206" i="8"/>
  <c r="E206" i="8"/>
  <c r="E203" i="8" s="1"/>
  <c r="E202" i="8" s="1"/>
  <c r="E201" i="8" s="1"/>
  <c r="D206" i="8"/>
  <c r="F203" i="8"/>
  <c r="D203" i="8"/>
  <c r="F196" i="8"/>
  <c r="E196" i="8"/>
  <c r="E195" i="8" s="1"/>
  <c r="D196" i="8"/>
  <c r="F195" i="8"/>
  <c r="D195" i="8"/>
  <c r="F175" i="8"/>
  <c r="E175" i="8"/>
  <c r="E174" i="8" s="1"/>
  <c r="D175" i="8"/>
  <c r="F174" i="8"/>
  <c r="D174" i="8"/>
  <c r="F167" i="8"/>
  <c r="E167" i="8"/>
  <c r="E166" i="8" s="1"/>
  <c r="D167" i="8"/>
  <c r="F166" i="8"/>
  <c r="F165" i="8" s="1"/>
  <c r="D166" i="8"/>
  <c r="D165" i="8" s="1"/>
  <c r="F162" i="8"/>
  <c r="E162" i="8"/>
  <c r="D162" i="8"/>
  <c r="F159" i="8"/>
  <c r="E159" i="8"/>
  <c r="E155" i="8" s="1"/>
  <c r="D159" i="8"/>
  <c r="F156" i="8"/>
  <c r="F155" i="8" s="1"/>
  <c r="E156" i="8"/>
  <c r="D156" i="8"/>
  <c r="D155" i="8" s="1"/>
  <c r="F150" i="8"/>
  <c r="F149" i="8" s="1"/>
  <c r="E150" i="8"/>
  <c r="D150" i="8"/>
  <c r="D149" i="8" s="1"/>
  <c r="E149" i="8"/>
  <c r="F144" i="8"/>
  <c r="F143" i="8" s="1"/>
  <c r="E144" i="8"/>
  <c r="D144" i="8"/>
  <c r="D143" i="8" s="1"/>
  <c r="E143" i="8"/>
  <c r="F140" i="8"/>
  <c r="F139" i="8" s="1"/>
  <c r="E140" i="8"/>
  <c r="D140" i="8"/>
  <c r="D139" i="8" s="1"/>
  <c r="E139" i="8"/>
  <c r="F133" i="8"/>
  <c r="F132" i="8" s="1"/>
  <c r="E133" i="8"/>
  <c r="D133" i="8"/>
  <c r="D132" i="8" s="1"/>
  <c r="E132" i="8"/>
  <c r="F128" i="8"/>
  <c r="F127" i="8" s="1"/>
  <c r="E128" i="8"/>
  <c r="D128" i="8"/>
  <c r="D127" i="8" s="1"/>
  <c r="E127" i="8"/>
  <c r="E123" i="8" s="1"/>
  <c r="E122" i="8" s="1"/>
  <c r="F124" i="8"/>
  <c r="F123" i="8" s="1"/>
  <c r="F122" i="8" s="1"/>
  <c r="E124" i="8"/>
  <c r="D124" i="8"/>
  <c r="D123" i="8" s="1"/>
  <c r="D122" i="8" s="1"/>
  <c r="F119" i="8"/>
  <c r="E119" i="8"/>
  <c r="E115" i="8" s="1"/>
  <c r="D119" i="8"/>
  <c r="F116" i="8"/>
  <c r="E116" i="8"/>
  <c r="D116" i="8"/>
  <c r="D115" i="8" s="1"/>
  <c r="F111" i="8"/>
  <c r="F107" i="8" s="1"/>
  <c r="E111" i="8"/>
  <c r="D111" i="8"/>
  <c r="F108" i="8"/>
  <c r="E108" i="8"/>
  <c r="E107" i="8" s="1"/>
  <c r="D108" i="8"/>
  <c r="D107" i="8"/>
  <c r="F100" i="8"/>
  <c r="E100" i="8"/>
  <c r="E99" i="8" s="1"/>
  <c r="D100" i="8"/>
  <c r="F99" i="8"/>
  <c r="D99" i="8"/>
  <c r="F83" i="8"/>
  <c r="E83" i="8"/>
  <c r="D83" i="8"/>
  <c r="F75" i="8"/>
  <c r="E75" i="8"/>
  <c r="D75" i="8"/>
  <c r="F61" i="8"/>
  <c r="E61" i="8"/>
  <c r="D61" i="8"/>
  <c r="F51" i="8"/>
  <c r="F35" i="8" s="1"/>
  <c r="F30" i="8" s="1"/>
  <c r="E51" i="8"/>
  <c r="D51" i="8"/>
  <c r="F39" i="8"/>
  <c r="E39" i="8"/>
  <c r="E35" i="8" s="1"/>
  <c r="D39" i="8"/>
  <c r="D35" i="8"/>
  <c r="D30" i="8" s="1"/>
  <c r="F32" i="8"/>
  <c r="E32" i="8"/>
  <c r="E30" i="8" s="1"/>
  <c r="D32" i="8"/>
  <c r="F27" i="8"/>
  <c r="E27" i="8"/>
  <c r="D27" i="8"/>
  <c r="F19" i="8"/>
  <c r="F18" i="8" s="1"/>
  <c r="F17" i="8" s="1"/>
  <c r="E19" i="8"/>
  <c r="D19" i="8"/>
  <c r="D18" i="8" s="1"/>
  <c r="D17" i="8" s="1"/>
  <c r="E18" i="8"/>
  <c r="E17" i="8" s="1"/>
  <c r="C15" i="8"/>
  <c r="C364" i="8"/>
  <c r="C361" i="8"/>
  <c r="C355" i="8"/>
  <c r="C352" i="8"/>
  <c r="C347" i="8" s="1"/>
  <c r="C344" i="8"/>
  <c r="C341" i="8"/>
  <c r="C335" i="8"/>
  <c r="C328" i="8" s="1"/>
  <c r="C332" i="8"/>
  <c r="C324" i="8"/>
  <c r="C321" i="8"/>
  <c r="C315" i="8"/>
  <c r="C312" i="8"/>
  <c r="C306" i="8"/>
  <c r="C305" i="8" s="1"/>
  <c r="C302" i="8"/>
  <c r="C299" i="8"/>
  <c r="C293" i="8"/>
  <c r="C285" i="8" s="1"/>
  <c r="C284" i="8" s="1"/>
  <c r="C290" i="8"/>
  <c r="C278" i="8"/>
  <c r="C277" i="8" s="1"/>
  <c r="C268" i="8" s="1"/>
  <c r="C274" i="8"/>
  <c r="C261" i="8"/>
  <c r="C251" i="8"/>
  <c r="C248" i="8"/>
  <c r="C247" i="8"/>
  <c r="C225" i="8"/>
  <c r="C217" i="8" s="1"/>
  <c r="C218" i="8"/>
  <c r="C206" i="8"/>
  <c r="C203" i="8"/>
  <c r="C196" i="8"/>
  <c r="C195" i="8"/>
  <c r="C175" i="8"/>
  <c r="C174" i="8"/>
  <c r="C167" i="8"/>
  <c r="C166" i="8"/>
  <c r="C165" i="8" s="1"/>
  <c r="C162" i="8"/>
  <c r="C159" i="8"/>
  <c r="C156" i="8"/>
  <c r="C155" i="8" s="1"/>
  <c r="C150" i="8"/>
  <c r="C149" i="8"/>
  <c r="C144" i="8"/>
  <c r="C143" i="8" s="1"/>
  <c r="C139" i="8" s="1"/>
  <c r="C140" i="8"/>
  <c r="C133" i="8"/>
  <c r="C132" i="8" s="1"/>
  <c r="C128" i="8"/>
  <c r="C127" i="8"/>
  <c r="C124" i="8"/>
  <c r="C123" i="8" s="1"/>
  <c r="C122" i="8" s="1"/>
  <c r="C119" i="8"/>
  <c r="C116" i="8"/>
  <c r="C111" i="8"/>
  <c r="C108" i="8"/>
  <c r="C107" i="8"/>
  <c r="C100" i="8"/>
  <c r="C99" i="8"/>
  <c r="C83" i="8"/>
  <c r="C75" i="8"/>
  <c r="C61" i="8"/>
  <c r="C51" i="8"/>
  <c r="C39" i="8"/>
  <c r="C35" i="8"/>
  <c r="C30" i="8" s="1"/>
  <c r="C32" i="8"/>
  <c r="C27" i="8"/>
  <c r="C19" i="8"/>
  <c r="C18" i="8" s="1"/>
  <c r="C17" i="8" s="1"/>
  <c r="F14" i="8"/>
  <c r="E14" i="8"/>
  <c r="D14" i="8"/>
  <c r="C14" i="8"/>
  <c r="F13" i="8"/>
  <c r="E13" i="8"/>
  <c r="D13" i="8"/>
  <c r="C13" i="8"/>
  <c r="F12" i="8"/>
  <c r="E12" i="8"/>
  <c r="D12" i="8"/>
  <c r="C12" i="8"/>
  <c r="A9" i="8"/>
  <c r="F12" i="5"/>
  <c r="G12" i="5"/>
  <c r="F15" i="5"/>
  <c r="G15" i="5"/>
  <c r="H15" i="5"/>
  <c r="H12" i="5" s="1"/>
  <c r="H11" i="5" s="1"/>
  <c r="H26" i="5"/>
  <c r="F27" i="5"/>
  <c r="F26" i="5" s="1"/>
  <c r="F11" i="5" s="1"/>
  <c r="G27" i="5"/>
  <c r="H27" i="5"/>
  <c r="F34" i="5"/>
  <c r="G34" i="5"/>
  <c r="G26" i="5" s="1"/>
  <c r="H34" i="5"/>
  <c r="G56" i="5"/>
  <c r="H56" i="5"/>
  <c r="F57" i="5"/>
  <c r="F56" i="5" s="1"/>
  <c r="G57" i="5"/>
  <c r="H57" i="5"/>
  <c r="F60" i="5"/>
  <c r="G60" i="5"/>
  <c r="H60" i="5"/>
  <c r="F70" i="5"/>
  <c r="G70" i="5"/>
  <c r="H70" i="5"/>
  <c r="F83" i="5"/>
  <c r="G83" i="5"/>
  <c r="H83" i="5"/>
  <c r="F86" i="5"/>
  <c r="F77" i="5" s="1"/>
  <c r="F87" i="5"/>
  <c r="G87" i="5"/>
  <c r="G86" i="5" s="1"/>
  <c r="G77" i="5" s="1"/>
  <c r="H87" i="5"/>
  <c r="H86" i="5" s="1"/>
  <c r="H77" i="5" s="1"/>
  <c r="F16" i="7"/>
  <c r="G16" i="7"/>
  <c r="G12" i="7" s="1"/>
  <c r="G11" i="7" s="1"/>
  <c r="H16" i="7"/>
  <c r="F19" i="7"/>
  <c r="G19" i="7"/>
  <c r="H19" i="7"/>
  <c r="H12" i="7" s="1"/>
  <c r="H11" i="7" s="1"/>
  <c r="F25" i="7"/>
  <c r="G25" i="7"/>
  <c r="H25" i="7"/>
  <c r="F28" i="7"/>
  <c r="F12" i="7" s="1"/>
  <c r="F11" i="7" s="1"/>
  <c r="G28" i="7"/>
  <c r="H28" i="7"/>
  <c r="F36" i="7"/>
  <c r="F31" i="7" s="1"/>
  <c r="G36" i="7"/>
  <c r="H36" i="7"/>
  <c r="H31" i="7" s="1"/>
  <c r="F39" i="7"/>
  <c r="G39" i="7"/>
  <c r="H39" i="7"/>
  <c r="F45" i="7"/>
  <c r="G45" i="7"/>
  <c r="H45" i="7"/>
  <c r="F48" i="7"/>
  <c r="G48" i="7"/>
  <c r="G31" i="7" s="1"/>
  <c r="H48" i="7"/>
  <c r="E48" i="7"/>
  <c r="E45" i="7"/>
  <c r="E39" i="7"/>
  <c r="E36" i="7"/>
  <c r="E31" i="7" s="1"/>
  <c r="E28" i="7"/>
  <c r="E25" i="7"/>
  <c r="E19" i="7"/>
  <c r="E16" i="7"/>
  <c r="E12" i="7" s="1"/>
  <c r="E11" i="7" s="1"/>
  <c r="F16" i="6"/>
  <c r="G16" i="6"/>
  <c r="G11" i="6" s="1"/>
  <c r="H16" i="6"/>
  <c r="F19" i="6"/>
  <c r="G19" i="6"/>
  <c r="H19" i="6"/>
  <c r="H11" i="6" s="1"/>
  <c r="F25" i="6"/>
  <c r="G25" i="6"/>
  <c r="H25" i="6"/>
  <c r="F28" i="6"/>
  <c r="F11" i="6" s="1"/>
  <c r="F10" i="6" s="1"/>
  <c r="G28" i="6"/>
  <c r="H28" i="6"/>
  <c r="F32" i="6"/>
  <c r="F31" i="6" s="1"/>
  <c r="G32" i="6"/>
  <c r="H32" i="6"/>
  <c r="H31" i="6" s="1"/>
  <c r="F38" i="6"/>
  <c r="G38" i="6"/>
  <c r="H38" i="6"/>
  <c r="F41" i="6"/>
  <c r="G41" i="6"/>
  <c r="H41" i="6"/>
  <c r="F47" i="6"/>
  <c r="G47" i="6"/>
  <c r="G31" i="6" s="1"/>
  <c r="H47" i="6"/>
  <c r="F50" i="6"/>
  <c r="G50" i="6"/>
  <c r="H50" i="6"/>
  <c r="E50" i="6"/>
  <c r="E47" i="6"/>
  <c r="E41" i="6"/>
  <c r="E38" i="6"/>
  <c r="E31" i="6" s="1"/>
  <c r="E32" i="6"/>
  <c r="E28" i="6"/>
  <c r="E25" i="6"/>
  <c r="E19" i="6"/>
  <c r="E16" i="6"/>
  <c r="E11" i="6" s="1"/>
  <c r="E87" i="5"/>
  <c r="E86" i="5" s="1"/>
  <c r="E77" i="5" s="1"/>
  <c r="E83" i="5"/>
  <c r="E70" i="5"/>
  <c r="E60" i="5"/>
  <c r="E57" i="5"/>
  <c r="E56" i="5"/>
  <c r="E34" i="5"/>
  <c r="E27" i="5"/>
  <c r="E15" i="5"/>
  <c r="E12" i="5" s="1"/>
  <c r="E165" i="8" l="1"/>
  <c r="D202" i="8"/>
  <c r="D201" i="8" s="1"/>
  <c r="E284" i="8"/>
  <c r="E327" i="8"/>
  <c r="E16" i="8"/>
  <c r="F115" i="8"/>
  <c r="F16" i="8" s="1"/>
  <c r="F15" i="8" s="1"/>
  <c r="F202" i="8"/>
  <c r="F201" i="8" s="1"/>
  <c r="D16" i="8"/>
  <c r="D15" i="8" s="1"/>
  <c r="D284" i="8"/>
  <c r="D327" i="8"/>
  <c r="C202" i="8"/>
  <c r="C201" i="8" s="1"/>
  <c r="C327" i="8"/>
  <c r="C115" i="8"/>
  <c r="C16" i="8" s="1"/>
  <c r="A12" i="8"/>
  <c r="A13" i="8"/>
  <c r="A14" i="8"/>
  <c r="F10" i="5"/>
  <c r="G11" i="5"/>
  <c r="G10" i="5" s="1"/>
  <c r="H10" i="5"/>
  <c r="H10" i="6"/>
  <c r="G10" i="6"/>
  <c r="E10" i="6"/>
  <c r="E26" i="5"/>
  <c r="E11" i="5"/>
  <c r="E10" i="5" s="1"/>
  <c r="E15" i="8" l="1"/>
  <c r="A15" i="8" l="1"/>
  <c r="F82" i="1" l="1"/>
  <c r="F79" i="1"/>
  <c r="F66" i="1"/>
  <c r="F57" i="1"/>
  <c r="F42" i="1"/>
  <c r="F39" i="1"/>
  <c r="F19" i="1"/>
  <c r="F13" i="1"/>
  <c r="F50" i="1" l="1"/>
  <c r="F49" i="1" s="1"/>
  <c r="F38" i="1"/>
  <c r="F17" i="1" s="1"/>
  <c r="F12" i="1" l="1"/>
  <c r="F10" i="1" s="1"/>
  <c r="E11" i="8" s="1"/>
  <c r="E10" i="8" s="1"/>
  <c r="E367" i="8" s="1"/>
  <c r="E369" i="8" s="1"/>
  <c r="A8" i="8"/>
  <c r="D13" i="1"/>
  <c r="D82" i="1" l="1"/>
  <c r="D79" i="1"/>
  <c r="D66" i="1"/>
  <c r="D57" i="1"/>
  <c r="D39" i="1"/>
  <c r="D50" i="1" l="1"/>
  <c r="D49" i="1" s="1"/>
  <c r="B13" i="7" l="1"/>
  <c r="B14" i="7"/>
  <c r="B15" i="7"/>
  <c r="B16" i="7"/>
  <c r="B17" i="7"/>
  <c r="B18" i="7"/>
  <c r="B19" i="7"/>
  <c r="B21" i="7"/>
  <c r="B22" i="7"/>
  <c r="B23" i="7"/>
  <c r="B12" i="6"/>
  <c r="B13" i="6"/>
  <c r="B14" i="6"/>
  <c r="B15" i="6"/>
  <c r="B16" i="6"/>
  <c r="B17" i="6"/>
  <c r="B18" i="6"/>
  <c r="B20" i="6"/>
  <c r="B21" i="6"/>
  <c r="B22" i="6"/>
  <c r="B23" i="6"/>
  <c r="B24" i="6"/>
  <c r="B25" i="6"/>
  <c r="B26" i="6"/>
  <c r="B27" i="6"/>
  <c r="B12" i="5"/>
  <c r="B13" i="5"/>
  <c r="B14" i="5"/>
  <c r="B15" i="5"/>
  <c r="B16" i="5"/>
  <c r="B17" i="5"/>
  <c r="B18" i="5"/>
  <c r="B19" i="5"/>
  <c r="B20" i="5"/>
  <c r="B21" i="5"/>
  <c r="B22" i="5"/>
  <c r="B25" i="5"/>
  <c r="B26" i="5"/>
  <c r="B27" i="5"/>
  <c r="B28" i="5"/>
  <c r="B29" i="5"/>
  <c r="B30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3" i="5"/>
  <c r="B55" i="5"/>
  <c r="B56" i="5"/>
  <c r="B58" i="5"/>
  <c r="B60" i="5"/>
  <c r="B61" i="5"/>
  <c r="B62" i="5"/>
  <c r="B63" i="5"/>
  <c r="B64" i="5"/>
  <c r="B66" i="5"/>
  <c r="B67" i="5"/>
  <c r="B69" i="5"/>
  <c r="B70" i="5"/>
  <c r="B71" i="5"/>
  <c r="A14" i="1"/>
  <c r="A15" i="1"/>
  <c r="A16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3" i="1"/>
  <c r="A44" i="1"/>
  <c r="A45" i="1"/>
  <c r="A46" i="1"/>
  <c r="A47" i="1"/>
  <c r="A48" i="1"/>
  <c r="A51" i="1"/>
  <c r="A52" i="1"/>
  <c r="A53" i="1"/>
  <c r="A54" i="1"/>
  <c r="A55" i="1"/>
  <c r="A56" i="1"/>
  <c r="A58" i="1"/>
  <c r="A59" i="1"/>
  <c r="A60" i="1"/>
  <c r="A61" i="1"/>
  <c r="A62" i="1"/>
  <c r="A63" i="1"/>
  <c r="A64" i="1"/>
  <c r="A65" i="1"/>
  <c r="A67" i="1"/>
  <c r="A68" i="1"/>
  <c r="A69" i="1"/>
  <c r="A70" i="1"/>
  <c r="A71" i="1"/>
  <c r="A72" i="1"/>
  <c r="A73" i="1"/>
  <c r="A74" i="1"/>
  <c r="A75" i="1"/>
  <c r="A76" i="1"/>
  <c r="A77" i="1"/>
  <c r="A78" i="1"/>
  <c r="A80" i="1"/>
  <c r="A81" i="1"/>
  <c r="A83" i="1"/>
  <c r="A84" i="1"/>
  <c r="A85" i="1"/>
  <c r="A86" i="1"/>
  <c r="A87" i="1"/>
  <c r="A88" i="1"/>
  <c r="B24" i="5" l="1"/>
  <c r="B11" i="5" l="1"/>
  <c r="B19" i="6"/>
  <c r="B20" i="7"/>
  <c r="B12" i="7"/>
  <c r="B11" i="6"/>
  <c r="B57" i="5"/>
  <c r="B59" i="5"/>
  <c r="B31" i="5"/>
  <c r="B65" i="5"/>
  <c r="B68" i="5"/>
  <c r="B52" i="5"/>
  <c r="B54" i="5"/>
  <c r="B11" i="7" l="1"/>
  <c r="B10" i="6"/>
  <c r="B23" i="5"/>
  <c r="G82" i="1"/>
  <c r="G79" i="1"/>
  <c r="G66" i="1"/>
  <c r="G57" i="1"/>
  <c r="G42" i="1"/>
  <c r="G39" i="1"/>
  <c r="G19" i="1"/>
  <c r="G13" i="1"/>
  <c r="E82" i="1"/>
  <c r="E79" i="1"/>
  <c r="E66" i="1"/>
  <c r="E57" i="1"/>
  <c r="E42" i="1"/>
  <c r="E39" i="1"/>
  <c r="E19" i="1"/>
  <c r="E13" i="1"/>
  <c r="D19" i="1"/>
  <c r="D42" i="1"/>
  <c r="A79" i="1" l="1"/>
  <c r="A82" i="1"/>
  <c r="A66" i="1"/>
  <c r="A19" i="1"/>
  <c r="A57" i="1"/>
  <c r="A42" i="1"/>
  <c r="B10" i="5"/>
  <c r="A39" i="1"/>
  <c r="A13" i="1"/>
  <c r="E50" i="1"/>
  <c r="E49" i="1" s="1"/>
  <c r="G50" i="1"/>
  <c r="G49" i="1" s="1"/>
  <c r="E38" i="1"/>
  <c r="E17" i="1" s="1"/>
  <c r="G38" i="1"/>
  <c r="G17" i="1" s="1"/>
  <c r="D38" i="1"/>
  <c r="D17" i="1" s="1"/>
  <c r="E12" i="1" l="1"/>
  <c r="A17" i="1"/>
  <c r="A38" i="1"/>
  <c r="A11" i="1"/>
  <c r="A49" i="1"/>
  <c r="A50" i="1"/>
  <c r="G12" i="1"/>
  <c r="G10" i="1" s="1"/>
  <c r="F11" i="8" s="1"/>
  <c r="F10" i="8" s="1"/>
  <c r="F367" i="8" s="1"/>
  <c r="F369" i="8" s="1"/>
  <c r="D12" i="1"/>
  <c r="D10" i="1" s="1"/>
  <c r="C11" i="8" s="1"/>
  <c r="C10" i="8" s="1"/>
  <c r="C367" i="8" s="1"/>
  <c r="C369" i="8" s="1"/>
  <c r="E10" i="1" l="1"/>
  <c r="D11" i="8" s="1"/>
  <c r="A12" i="1"/>
  <c r="D10" i="8" l="1"/>
  <c r="A11" i="8"/>
  <c r="A10" i="1"/>
  <c r="A10" i="8" l="1"/>
  <c r="D367" i="8"/>
  <c r="D369" i="8" l="1"/>
  <c r="A369" i="8" s="1"/>
  <c r="A367" i="8"/>
</calcChain>
</file>

<file path=xl/sharedStrings.xml><?xml version="1.0" encoding="utf-8"?>
<sst xmlns="http://schemas.openxmlformats.org/spreadsheetml/2006/main" count="890" uniqueCount="618">
  <si>
    <t>კოდი</t>
  </si>
  <si>
    <t>შემოსავლები</t>
  </si>
  <si>
    <t>გრანტები</t>
  </si>
  <si>
    <t>სხვა შემოსავლები</t>
  </si>
  <si>
    <t xml:space="preserve">შემოსავლები საკუთრებიდან </t>
  </si>
  <si>
    <t xml:space="preserve">პროცენტები </t>
  </si>
  <si>
    <t>დივიდენდები</t>
  </si>
  <si>
    <t>რენტა</t>
  </si>
  <si>
    <t>საქონლისა და მომსახურების რეალიზაცია</t>
  </si>
  <si>
    <t>საბაზრო წესით გაყიდული საქონელი და მომსახურება</t>
  </si>
  <si>
    <t>ადმინისტრაციული მოსაკრებლები და გადასახდელები</t>
  </si>
  <si>
    <t>საბაჟო მოსაკრებელი***</t>
  </si>
  <si>
    <t>სალიცენზიო მოსაკრებლები</t>
  </si>
  <si>
    <t>სანებართვო მოსაკრებლები</t>
  </si>
  <si>
    <t>სახელმწიფო სერტიფიკატის მოსაკრებლები</t>
  </si>
  <si>
    <t>სარეგისტრაციო მოსაკრებლები</t>
  </si>
  <si>
    <t>სახელმწიფო საექსპერტიზო მოსაკრებელი</t>
  </si>
  <si>
    <t>სახელმწიფო ბაჟი</t>
  </si>
  <si>
    <t>საკონსულო მოსაკრებელი</t>
  </si>
  <si>
    <t>საჯარო ინფორმაციის ასლის გადაღების მოსაკრებელი</t>
  </si>
  <si>
    <t>სატენდერო მოსაკრებელი***</t>
  </si>
  <si>
    <t>სააღსრულებო მოსაკრებელი***</t>
  </si>
  <si>
    <t>სამხედრო სავალდებულო სამსახურის გადავადების მოსაკრებელი</t>
  </si>
  <si>
    <t>სათამაშო ბიზნესის მოსაკრებელი</t>
  </si>
  <si>
    <t>მოსაკრებელი დასახლებული ტერიტორიის დასუფთავებისათვის</t>
  </si>
  <si>
    <t>კულტურული მემკვიდრეობის სარეაბილიტაციო არეალის ინფრასტრუქტურის მოსაკრებელი</t>
  </si>
  <si>
    <t>მოსაკრებელი სპეციალური (ზონალური) შეთანხმების გაცემისათვის</t>
  </si>
  <si>
    <t>პრობაციის მოსაკრებელი***</t>
  </si>
  <si>
    <t>სხვა არაკლასიფიცირებული მოსაკრებელი</t>
  </si>
  <si>
    <t>არასაბაზრო წესით გაყიდული საქონელი და მომსახურება</t>
  </si>
  <si>
    <t>შემოსავლები საქონლის რეალიზაციიდან</t>
  </si>
  <si>
    <t>აქციზური მარკების ნომინალური ღირებულებიდან მიღებული შემოსავლები</t>
  </si>
  <si>
    <t>სხვა არაკლასიფიცირებული საქონლის რეალიზაციიდან</t>
  </si>
  <si>
    <t>შემოსავლები მომსახურების გაწევიდან</t>
  </si>
  <si>
    <t xml:space="preserve">შემოსავალი შენობებისა და ნაგებობების იჯარაში ან მართვაში (უზურფრუქტი, ქირავნობა და სხვა) გადაცემიდან </t>
  </si>
  <si>
    <t>შემოსავალი მანქანა-დანადგარებისა და მოწყობილობების იჯარაში ან მართვაში (უზუფრუქტი, ქირავნობა და სხვა) გადაცემიდან</t>
  </si>
  <si>
    <t xml:space="preserve"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 </t>
  </si>
  <si>
    <t>შემოსავალი სხვა არაკლასიფიცირებული მომსახურების გაწევიდან</t>
  </si>
  <si>
    <t>სხვა შემოსავლები არასაბაზრო წესით გაყიდული საქონლიდან და მომსახურებიდან</t>
  </si>
  <si>
    <t>საქონლისა და მომსახურების რელიზაციის დარიცხვა**</t>
  </si>
  <si>
    <t>სანქციები (ჯარიმები და საურავები)</t>
  </si>
  <si>
    <t>შემოსავალი სანქციებიდან (ჯარიმები და საურავები) ადმინისტრაციული სამართალდარღვევების გამო</t>
  </si>
  <si>
    <t>შემოსავალი სანქციებიდან (ჯარიმები და საურავები) ადმინისტრაციული სამართალდარღვევების გამო შრომის, ჯანმრთელობისა და სოციალური დაცვის სფეროებში</t>
  </si>
  <si>
    <t>შემოსავალი სანქციებიდან (ჯარიმები და საურავები) სახელმწიფო საკუთრების ხელმყოფი ადმინისტრაციული სამართალდარღვევების გამო</t>
  </si>
  <si>
    <t>შემოსავალი სანქციებიდან (ჯარიმები და საურავები) ადმინისტრაციული სამართალდარღვევების გამო გარემოს დაცვის, ბუნებათსარგებლობის სფეროში</t>
  </si>
  <si>
    <t>შემოსავალი სანქციებიდან (ჯარიმები და საურავები) ადმინისტრაციული სამართალდარღვევების გამო ისტორიისა და კულტურის ძეგლთა დაცვის, განათლებისა და აღზრდის სფეროში</t>
  </si>
  <si>
    <t xml:space="preserve">შემოსავალი სანქციებიდან (ჯარიმები და საურავები) ადმინისტრაციული სამართალდარღვევების გამო მრეწველობის, ელექტრო- და თბოენერგიის გამოყენებისა და წყალმომარაგების დარგში </t>
  </si>
  <si>
    <t>შემოსავალი სანქციებიდან (ჯარიმები და საურავები) ადმინისტრაციული სამართალდარღვევების გამო სოფლის მეურნეობაში, ვეტერინარულ - სანიტარიული წესების დარღვევა</t>
  </si>
  <si>
    <t xml:space="preserve">შემოსავალი სანქციებიდან (ჯარიმები და საურავები) ადმინისტრაციული სამართალდარღვევების გამო ტრანსპორტზე საგზაო მეურნეობისა და კავშირგაბმულობის დარგში </t>
  </si>
  <si>
    <t xml:space="preserve"> საგზაო მოძრაობის წესების დარღვევის გამო</t>
  </si>
  <si>
    <t>დედაქალაქის ტერიტორიაზე ავტოტრანსპორტის პარკირების წესების დარღვევის გამო</t>
  </si>
  <si>
    <t>უბილეთო მგზავრობის გამო</t>
  </si>
  <si>
    <t>საქალაქო რეგულარული სამგზავრო გადაყვანის პირობების დარღვევის გამო</t>
  </si>
  <si>
    <t>შემოსავალი სანქციებიდან (ჯარიმები და საურავები) ადმინისტრაციული სამართალდარღვევების გამო ვაჭრობისა და ფინანსების დარგში</t>
  </si>
  <si>
    <t>შემოსავალი სანქციებიდან (ჯარიმები და საურავები) საზოგადოებრივი წესრიგის ხელმყოფი ადმინისტრაციული სამართალდარღვევების გამო</t>
  </si>
  <si>
    <t>შემოსავალი სანქციებიდან (ჯარიმები და საურავები) მმართველობის დადგენილი წესის ხელმყოფი ადმინისტრაციული სამართალდარღვევების გამო</t>
  </si>
  <si>
    <t>შემოსავალი სანქციებიდან (ჯარიმები და საურავები) ადმინისტრაციული სამართალდარღვევების გამო მოქალაქეთა საბინაო უფლებების, საბინაო-კომუნალური მეურნეობისა და კეთილმოწყობის დარგში</t>
  </si>
  <si>
    <t>დასუფთავების წესების დარღვევის გამო</t>
  </si>
  <si>
    <t>თვითმმართველი ერთეულის ტერიტორიის კეთილმოწყობის წესების დარღვევის გამო</t>
  </si>
  <si>
    <t>თვითმმართველი ერთეულის იერსახის დამახინჯების გამო</t>
  </si>
  <si>
    <t xml:space="preserve">სხვა ადმინისტრაციული სამართალდარღვევების გამო მოქალაქეთა საბინაო უფლებების, საბინაო-კომუნალური მეურნეობისა და კეთილმოწყობის დარგში </t>
  </si>
  <si>
    <t xml:space="preserve"> შემოსავალი სანქციებიდან (ჯარიმები და საურავები) საჯარო სამართლის იურიდიული პირის – სამოქალაქო რეესტრის სააგენტოს საქმიანობასთან დაკავშირებულ ადმინისტრაციულ სამართალდარღვევათა გამო</t>
  </si>
  <si>
    <t>შემოსავალი სხვა არაკლასიფიცირებული სანქციებიდან (ჯარიმები და საურავები) ადმინისტრაციული სამართალდარღვევების გამო</t>
  </si>
  <si>
    <t xml:space="preserve">შემოსავალი სანქციებიდან (ჯარიმები და საურავები) საზღვრის უკანონოდ დარღვევის გამო </t>
  </si>
  <si>
    <t>შემოსავალი სანქციებიდან (ჯარიმები და საურავები) გაცემული სესხების დაფარვის ვადების დარღვევის გამო</t>
  </si>
  <si>
    <t>შემოსავალი სანქციებიდან (ჯარიმები და საურავები) არქიტექტურულ-სამშენებლო საქმიანობაში გამოვლენილი დარღვევის გამო</t>
  </si>
  <si>
    <t>შემოსავალი სანქციებიდან (ჯარიმები და საურავები) სისხლის სამართლის კოდექსით გათვალისწინებული სამართალდარღვევების გამო</t>
  </si>
  <si>
    <t>შემოსავალი სანქციებიდან (ჯარიმები და საურავები) სათამაშო ბიზნესის სფეროში სანებართვო პირობების დარღვევის გამო</t>
  </si>
  <si>
    <t>შემოსავალი სხვა არაკლასიფიცირებული სანქციებიდან (ჯარიმები და საურავები)</t>
  </si>
  <si>
    <t>ნებაყოფლობითი ტრანსფერები, გრანტების გარდა</t>
  </si>
  <si>
    <t>მიმდინარე</t>
  </si>
  <si>
    <t>კაპიტალური</t>
  </si>
  <si>
    <t>შერეული და სხვა არაკლასიფიცირებული შემოსავლები</t>
  </si>
  <si>
    <t>სასოფლო-სამეურნეო დანიშნულების მიწის არასასოფლო-სამეურნეო მიზნით გამოყოფისას სანაცვლო მიწის ათვისების ღირებულებისა და მიყენებული ზიანის ანაზღაურებიდან მიღებული შემოსავალი</t>
  </si>
  <si>
    <t>სახაზინო თავდებობიდან მიღებული შემოსავალი</t>
  </si>
  <si>
    <t>ავტოსატრანსპორტო საშუალებების პარკირების რეგულირების უფლების გადაცემიდან მიღებული შემოსავალი</t>
  </si>
  <si>
    <t>სხვა მართვის უფლების გადაცემიდან მიღებული შემოსავალი</t>
  </si>
  <si>
    <t>შემოსავალი რეალიზებული ლატარიის ბილეთების ჯამური ღირებულების წილიდან</t>
  </si>
  <si>
    <t>სხვა არაკლასიფიცირებული შემოსავლები</t>
  </si>
  <si>
    <t>1.4.1</t>
  </si>
  <si>
    <t>1.4.1.1</t>
  </si>
  <si>
    <t>1.4.1.2</t>
  </si>
  <si>
    <t>1.4.1.5</t>
  </si>
  <si>
    <t>1.4.2</t>
  </si>
  <si>
    <t>1.4.2.1</t>
  </si>
  <si>
    <t>1.4.2.2</t>
  </si>
  <si>
    <t>1.4.2.2.1</t>
  </si>
  <si>
    <t>1.4.2.2.2</t>
  </si>
  <si>
    <t>1.4.2.2.3</t>
  </si>
  <si>
    <t>1.4.2.2.4</t>
  </si>
  <si>
    <t>1.4.2.2.5</t>
  </si>
  <si>
    <t>1.4.2.2.6</t>
  </si>
  <si>
    <t>1.4.2.2.7</t>
  </si>
  <si>
    <t>1.4.2.2.8</t>
  </si>
  <si>
    <t>1.4.2.2.9</t>
  </si>
  <si>
    <t>1.4.2.2.10</t>
  </si>
  <si>
    <t>1.4.2.2.11</t>
  </si>
  <si>
    <t>1.4.2.2.12</t>
  </si>
  <si>
    <t>1.4.2.2.13</t>
  </si>
  <si>
    <t>1.4.2.2.14</t>
  </si>
  <si>
    <t>1.4.2.2.15</t>
  </si>
  <si>
    <t>1.4.2.2.16</t>
  </si>
  <si>
    <t>1.4.2.2.17</t>
  </si>
  <si>
    <t>1.4.2.2.99</t>
  </si>
  <si>
    <t>1.4.2.3</t>
  </si>
  <si>
    <t>1.4.2.3.1</t>
  </si>
  <si>
    <t>1.4.2.3.1.1</t>
  </si>
  <si>
    <t>1.4.2.3.1.9</t>
  </si>
  <si>
    <t>1.4.2.3.2</t>
  </si>
  <si>
    <t>1.4.2.3.2.1</t>
  </si>
  <si>
    <t>1.4.2.3.2.2</t>
  </si>
  <si>
    <t>1.4.2.3.2.3</t>
  </si>
  <si>
    <t>1.4.2.3.2.9</t>
  </si>
  <si>
    <t>1.4.2.3.3</t>
  </si>
  <si>
    <t>1.4.2.4</t>
  </si>
  <si>
    <t>1.4.3</t>
  </si>
  <si>
    <t>1.4.3.1</t>
  </si>
  <si>
    <t>1.4.3.1.1</t>
  </si>
  <si>
    <t>1.4.3.1.2</t>
  </si>
  <si>
    <t>1.4.3.1.3</t>
  </si>
  <si>
    <t>1.4.3.1.4</t>
  </si>
  <si>
    <t>1.4.3.1.5</t>
  </si>
  <si>
    <t>1.4.3.1.6</t>
  </si>
  <si>
    <t>1.4.3.1.7</t>
  </si>
  <si>
    <t>1.4.3.1.7.1</t>
  </si>
  <si>
    <t>1.4.3.1.7.2</t>
  </si>
  <si>
    <t>1.4.3.1.7.3</t>
  </si>
  <si>
    <t>1.4.3.1.7.4</t>
  </si>
  <si>
    <t>1.4.3.1.7.9</t>
  </si>
  <si>
    <t>1.4.3.1.8</t>
  </si>
  <si>
    <t>1.4.3.1.9</t>
  </si>
  <si>
    <t>1.4.3.1.10</t>
  </si>
  <si>
    <t>1.4.3.1.11</t>
  </si>
  <si>
    <t>1.4.3.1.11.1</t>
  </si>
  <si>
    <t>1.4.3.1.11.2</t>
  </si>
  <si>
    <t>1.4.3.1.11.3</t>
  </si>
  <si>
    <t>1.4.3.1.11.9</t>
  </si>
  <si>
    <t>1.4.3.1.12</t>
  </si>
  <si>
    <t>1.4.3.1.99</t>
  </si>
  <si>
    <t>1.4.3.2</t>
  </si>
  <si>
    <t>1.4.3.3</t>
  </si>
  <si>
    <t>1.4.3.4</t>
  </si>
  <si>
    <t>1.4.3.5</t>
  </si>
  <si>
    <t>1.4.3.6</t>
  </si>
  <si>
    <t>1.4.3.9</t>
  </si>
  <si>
    <t>1.4.4</t>
  </si>
  <si>
    <t>1.4.4.1</t>
  </si>
  <si>
    <t>1.4.4.2</t>
  </si>
  <si>
    <t>1.4.5</t>
  </si>
  <si>
    <t>1.4.5.1</t>
  </si>
  <si>
    <t>1.4.5.3</t>
  </si>
  <si>
    <t>1.4.5.4</t>
  </si>
  <si>
    <t>1.4.5.5</t>
  </si>
  <si>
    <t>1.4.5.6</t>
  </si>
  <si>
    <t>1.4.5.9</t>
  </si>
  <si>
    <t>შემოსულობები სხვა შემოსავლებიდან</t>
  </si>
  <si>
    <t xml:space="preserve">სხვა ადმინისტრაციული სამართალდარღვევების გამო ტრანსპორტზე საგზაო მეურნეობისა და კავშირგაბმულობის დარგში </t>
  </si>
  <si>
    <t>დანართი N1</t>
  </si>
  <si>
    <t>________________________________________________________________________________________</t>
  </si>
  <si>
    <t>ხარჯები</t>
  </si>
  <si>
    <t>პროცენტი</t>
  </si>
  <si>
    <t>სუბსიდიები</t>
  </si>
  <si>
    <t>ინფორმაცია საჯარო სამართლის იურიდიული პირის შემოსულობების, გადასახდელების და ნაშთის შესახებ</t>
  </si>
  <si>
    <t>(საჯარო სამართლის იურიდიული პირის დასახელება (პროგრამული კოდი)</t>
  </si>
  <si>
    <r>
      <t>დ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ა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ს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ა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ხ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ე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ლ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ე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ბ</t>
    </r>
    <r>
      <rPr>
        <b/>
        <sz val="10"/>
        <color theme="1"/>
        <rFont val="LitNusx"/>
        <family val="2"/>
      </rPr>
      <t xml:space="preserve"> </t>
    </r>
    <r>
      <rPr>
        <b/>
        <sz val="10"/>
        <color theme="1"/>
        <rFont val="Sylfaen"/>
        <family val="1"/>
        <charset val="204"/>
      </rPr>
      <t>ა</t>
    </r>
  </si>
  <si>
    <t>ნაშთი პერიოდის დასაწყისისათვის</t>
  </si>
  <si>
    <t>შემოსულობები</t>
  </si>
  <si>
    <t>ნაშთის ცვლილება</t>
  </si>
  <si>
    <t>ნაშთი პერიოდის ბოლოსათვის</t>
  </si>
  <si>
    <t>არაფინანსური აქტივები</t>
  </si>
  <si>
    <t>ძირითადი აქტივები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</si>
  <si>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</si>
  <si>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</si>
  <si>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</si>
  <si>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</si>
  <si>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</si>
  <si>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</si>
  <si>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</si>
  <si>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</si>
  <si>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</si>
  <si>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</si>
  <si>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</si>
  <si>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</si>
  <si>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</si>
  <si>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</si>
  <si>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</si>
  <si>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</si>
  <si>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</si>
  <si>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ტელევიზორი</t>
  </si>
  <si>
    <t>მაცივარი</t>
  </si>
  <si>
    <t>კომპიუტერი</t>
  </si>
  <si>
    <t>მობილური ტელეფონი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</si>
  <si>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</si>
  <si>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</si>
  <si>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</si>
  <si>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</si>
  <si>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ტელეფონის, ფაქსის აპარატი</t>
  </si>
  <si>
    <t>მუსიკალური ინსტრუმენტი</t>
  </si>
  <si>
    <t>სამედიცინო აპარატურა და ხელსაწყოები</t>
  </si>
  <si>
    <t>ოპტიკური ხელსაწყო</t>
  </si>
  <si>
    <t>ავეჯი</t>
  </si>
  <si>
    <t>რბილი 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</si>
  <si>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</si>
  <si>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</si>
  <si>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</si>
  <si>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</si>
  <si>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</si>
  <si>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</si>
  <si>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</si>
  <si>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</si>
  <si>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</si>
  <si>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</si>
  <si>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</si>
  <si>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</si>
  <si>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</si>
  <si>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</si>
  <si>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</si>
  <si>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არაწარმოებული არამატერიალური აქტივები</t>
  </si>
  <si>
    <t>31.1.2.2.1</t>
  </si>
  <si>
    <t>31.1.2.2.2</t>
  </si>
  <si>
    <t>31.1.3.2.1</t>
  </si>
  <si>
    <t>31.1.3.2.2</t>
  </si>
  <si>
    <t>31.1.1</t>
  </si>
  <si>
    <t>31.1.1.1</t>
  </si>
  <si>
    <t>31.1.1.2</t>
  </si>
  <si>
    <t>31.1.1.3</t>
  </si>
  <si>
    <t>31.1.1.4</t>
  </si>
  <si>
    <t>31.1.2</t>
  </si>
  <si>
    <t>31.1.2.1</t>
  </si>
  <si>
    <t>31.1.2.2</t>
  </si>
  <si>
    <t>31.1.3</t>
  </si>
  <si>
    <t>31.1.3.1</t>
  </si>
  <si>
    <t>31.1.3.2</t>
  </si>
  <si>
    <t>31.2.1</t>
  </si>
  <si>
    <t>31.2.2</t>
  </si>
  <si>
    <t>31.4.1</t>
  </si>
  <si>
    <t>31.4.2</t>
  </si>
  <si>
    <t>31.4.3</t>
  </si>
  <si>
    <t>31.4.3.1</t>
  </si>
  <si>
    <t>31.4.3.2</t>
  </si>
  <si>
    <t>31.4.4</t>
  </si>
  <si>
    <t>შემოსულობები არაფინანსური აქტივებიდან</t>
  </si>
  <si>
    <t>ფინანსური აქტივები</t>
  </si>
  <si>
    <t>ვალუტა და დეპოზიტები</t>
  </si>
  <si>
    <t>ფასიანი ქაღალდები, გარდა აქციებისა</t>
  </si>
  <si>
    <t>სესხები</t>
  </si>
  <si>
    <t>აქციები და სხვა კაპიტალი</t>
  </si>
  <si>
    <t>წარმოებული ფინანსური ინსტრუმენტები</t>
  </si>
  <si>
    <t>სხვა დებიტორული დავალიანებები</t>
  </si>
  <si>
    <t>ვალდებულებები</t>
  </si>
  <si>
    <t>სხვა კრედიტორული დავალიანებები</t>
  </si>
  <si>
    <t>32.1.2</t>
  </si>
  <si>
    <t>32.1.3</t>
  </si>
  <si>
    <t>32.1.4</t>
  </si>
  <si>
    <t>32.1.5</t>
  </si>
  <si>
    <t>32.1.6</t>
  </si>
  <si>
    <t>32.1.7</t>
  </si>
  <si>
    <t>32.1.8</t>
  </si>
  <si>
    <t>32.2.2</t>
  </si>
  <si>
    <t>32.2.3</t>
  </si>
  <si>
    <t>32.2.4</t>
  </si>
  <si>
    <t>32.2.5</t>
  </si>
  <si>
    <t>32.2.6</t>
  </si>
  <si>
    <t>32.2.7</t>
  </si>
  <si>
    <t>32.2.8</t>
  </si>
  <si>
    <t>33.1.2</t>
  </si>
  <si>
    <t>33.1.3</t>
  </si>
  <si>
    <t>33.1.4</t>
  </si>
  <si>
    <t>33.1.5</t>
  </si>
  <si>
    <t>33.1.6</t>
  </si>
  <si>
    <t>33.1.7</t>
  </si>
  <si>
    <t>33.1.8</t>
  </si>
  <si>
    <t>33.2.2</t>
  </si>
  <si>
    <t>33.2.3</t>
  </si>
  <si>
    <t>33.2.4</t>
  </si>
  <si>
    <t>შემოსულობები ფინანსური აქტივებიდან</t>
  </si>
  <si>
    <t>დანართი N2</t>
  </si>
  <si>
    <t>დანართი N3</t>
  </si>
  <si>
    <t>აქტივებზე ოპერაციების კოდები</t>
  </si>
  <si>
    <t>ვალდებულებებზე ოპერაციების კოდები</t>
  </si>
  <si>
    <t>დანართი N4</t>
  </si>
  <si>
    <t>შემოსულობები ვალდებულებების ზრდიდან</t>
  </si>
  <si>
    <t>დანართი #5</t>
  </si>
  <si>
    <t>გრანტები (გარდა მიზნობრივი გრანტებისა)</t>
  </si>
  <si>
    <t xml:space="preserve">შენობა ნაგებობები </t>
  </si>
  <si>
    <t xml:space="preserve">მანქანა დანადგარები და ინვენტარი </t>
  </si>
  <si>
    <t xml:space="preserve">მატერიალური მარაგები </t>
  </si>
  <si>
    <t xml:space="preserve">არაწარმოებული აქტივები </t>
  </si>
  <si>
    <t>ინფორმაცია საჯარო სამართლის იურიდიული პირის შემოსულობების შესახებ, გარდა საბიუჯეტო სახსრებიდან</t>
  </si>
  <si>
    <t>ინფორმაცია საჯარო სამართლის იურიდიული პირის არაფინანსური აქტივებიდან შემოსულობების შესახებ, გარდა საბიუჯეტო სახსრებიდან</t>
  </si>
  <si>
    <t>ინფორმაცია საჯარო სამართლის იურიდიული პირის ფინანსური აქტივებიდან შემოსულობების შესახებ, გარდა საბიუჯეტო სახსრებიდან</t>
  </si>
  <si>
    <t>ინფორმაცია საჯარო სამართლის იურიდიული პირის ვალდებულებების ზრდიდან შემოსულობების შესახებ, გარდა საბიუჯეტო სახსრებიდან</t>
  </si>
  <si>
    <t>საფინანსო/ეკონომიკური სამსახურის უფროსი:</t>
  </si>
  <si>
    <t>ოფისის ხარჯები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</si>
  <si>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</si>
  <si>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</si>
  <si>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</si>
  <si>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</si>
  <si>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</si>
  <si>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</si>
  <si>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გამათბობელი და გამაგრილებელი ტექნიკა</t>
  </si>
  <si>
    <t>საოფისე ინვენტარის შეძენა და დამონტაჟების ხარჯი</t>
  </si>
  <si>
    <t>საოფისე ავეჯი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</si>
  <si>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</si>
  <si>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</si>
  <si>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</si>
  <si>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</si>
  <si>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</si>
  <si>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</si>
  <si>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</si>
  <si>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</si>
  <si>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</si>
  <si>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</si>
  <si>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</si>
  <si>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</si>
  <si>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</si>
  <si>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</si>
  <si>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</si>
  <si>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</si>
  <si>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</si>
  <si>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</si>
  <si>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</si>
  <si>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</si>
  <si>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</si>
  <si>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</si>
  <si>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</si>
  <si>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</si>
  <si>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</si>
  <si>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</si>
  <si>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</si>
  <si>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</si>
  <si>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</si>
  <si>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</si>
  <si>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</si>
  <si>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</si>
  <si>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</si>
  <si>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</si>
  <si>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</si>
  <si>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</si>
  <si>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</si>
  <si>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</si>
  <si>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</si>
  <si>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</si>
  <si>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</si>
  <si>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</si>
  <si>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</si>
  <si>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</si>
  <si>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</si>
  <si>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</si>
  <si>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</si>
  <si>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</si>
  <si>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</si>
  <si>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</si>
  <si>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</si>
  <si>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</si>
  <si>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</si>
  <si>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</si>
  <si>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</si>
  <si>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</si>
  <si>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</si>
  <si>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</si>
  <si>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</si>
  <si>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</si>
  <si>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</si>
  <si>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</si>
  <si>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</si>
  <si>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</si>
  <si>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</si>
  <si>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</si>
  <si>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</si>
  <si>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</si>
  <si>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</si>
  <si>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</si>
  <si>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</si>
  <si>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</si>
  <si>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</si>
  <si>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</si>
  <si>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</si>
  <si>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</si>
  <si>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ვიდეო-აუდიო აპარატურა</t>
  </si>
  <si>
    <t>მუსიკალური ინსტრუმენტები</t>
  </si>
  <si>
    <t xml:space="preserve">კულტივირებული აქტივები 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</si>
  <si>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</si>
  <si>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</si>
  <si>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</si>
  <si>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</si>
  <si>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</si>
  <si>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</si>
  <si>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</si>
  <si>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</si>
  <si>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</si>
  <si>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</si>
  <si>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</si>
  <si>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</si>
  <si>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</si>
  <si>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</si>
  <si>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საქონელი და მომსახურება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</si>
  <si>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</si>
  <si>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</si>
  <si>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</si>
  <si>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2018 წლის ფაქტი</t>
  </si>
  <si>
    <t>2019 წლის დაზუსტებული წლიური  გეგმა  01.08.2018 მდგომარეობით</t>
  </si>
  <si>
    <t>2019 წლის საკასო 01.08.2018-ის მდგომარეობით</t>
  </si>
  <si>
    <t>2020 წლის პროექტი</t>
  </si>
  <si>
    <t xml:space="preserve">გადასახადები </t>
  </si>
  <si>
    <t>სხვა ნაგებობები</t>
  </si>
  <si>
    <t>31.1.1.3.1</t>
  </si>
  <si>
    <t>31.1.1.3.2</t>
  </si>
  <si>
    <t>31.1.1.3.3</t>
  </si>
  <si>
    <t>31.1.1.3.4</t>
  </si>
  <si>
    <t>31.1.1.3.5</t>
  </si>
  <si>
    <t>31.1.1.3.6</t>
  </si>
  <si>
    <t>31.1.1.3.7</t>
  </si>
  <si>
    <t>31.1.1.3.8</t>
  </si>
  <si>
    <t>31.1.1.3.9</t>
  </si>
  <si>
    <t>სხვა ნაგებობები რომელიც არ არის კლასიფიცირებული</t>
  </si>
  <si>
    <t>მიწის გაუმჯობესება</t>
  </si>
  <si>
    <t>31.2.1.1</t>
  </si>
  <si>
    <t>31.2.1.2</t>
  </si>
  <si>
    <t>31.2.1.3</t>
  </si>
  <si>
    <t>31.2.1.4</t>
  </si>
  <si>
    <t>31.2.1.5</t>
  </si>
  <si>
    <t>31.2.1.6</t>
  </si>
  <si>
    <t>სხვა მანქანა-დანადგარები და ინვენტარი სატრანსპორტო საშუალებების გარდა</t>
  </si>
  <si>
    <t>საინფორმაციო, კომპიუტერული, სატელეკომუნიკაციო და სხვა დანადგარები, ავეჯი და აღჭურვა </t>
  </si>
  <si>
    <t>31.1.2.2.1.1</t>
  </si>
  <si>
    <t>31.1.2.2.1.2</t>
  </si>
  <si>
    <t>31.1.2.2.1.3</t>
  </si>
  <si>
    <t>31.1.2.2.1.4</t>
  </si>
  <si>
    <t>31.1.2.2.1.5</t>
  </si>
  <si>
    <t>31.1.2.2.1.6</t>
  </si>
  <si>
    <t>31.1.2.2.1.7</t>
  </si>
  <si>
    <t>31.1.2.2.1.8</t>
  </si>
  <si>
    <t>31.1.2.2.1.9</t>
  </si>
  <si>
    <t>31.1.2.2.1.10</t>
  </si>
  <si>
    <t>31.1.2.2.1.11</t>
  </si>
  <si>
    <t>31.1.2.2.1.12</t>
  </si>
  <si>
    <t>31.1.2.2.1.13</t>
  </si>
  <si>
    <t>31.1.2.2.1.14</t>
  </si>
  <si>
    <t>31.1.2.2.1.15</t>
  </si>
  <si>
    <t>31.1.2.2.1.16</t>
  </si>
  <si>
    <t>31.1.2.2.1.17</t>
  </si>
  <si>
    <t>31.1.2.2.1.18</t>
  </si>
  <si>
    <t>31.1.2.2.1.19</t>
  </si>
  <si>
    <t>31.1.3.1.1</t>
  </si>
  <si>
    <t xml:space="preserve">ცხოველური რესურსები </t>
  </si>
  <si>
    <t>31.1.3.1.2</t>
  </si>
  <si>
    <t>მცენარეები, ხეები და ნარგავები</t>
  </si>
  <si>
    <t>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</si>
  <si>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</si>
  <si>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</si>
  <si>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31.1.3.2.3</t>
  </si>
  <si>
    <t>კომპიუტერული პროგრამები და მონაცემთა ბაზები</t>
  </si>
  <si>
    <t>31.1.3.2.3.1</t>
  </si>
  <si>
    <t>კომპიუტერული პროგრამები</t>
  </si>
  <si>
    <t>31.1.3.2.3.2</t>
  </si>
  <si>
    <t>მონაცემთა ბაზები</t>
  </si>
  <si>
    <t>31.1.3.2.4</t>
  </si>
  <si>
    <t>გასართობი, ლიტერატურული და მხატვრული ორიგინალი ნიმუშები</t>
  </si>
  <si>
    <t>31.1.3.2.5</t>
  </si>
  <si>
    <t>სხვა ინტელექტუალური და საკუთრების პროდუქტები</t>
  </si>
  <si>
    <t>31.1.3.3</t>
  </si>
  <si>
    <t>არაწარმოებული აქტივების საკუთრების უფლების გადაცემის ხარჯები (მიწის გარდა)</t>
  </si>
  <si>
    <t>31.1.4</t>
  </si>
  <si>
    <t>სამხედრო იარაღის სისტემები</t>
  </si>
  <si>
    <t>31.2</t>
  </si>
  <si>
    <t>31.2.3</t>
  </si>
  <si>
    <t>31.2.4</t>
  </si>
  <si>
    <t>31.2.5</t>
  </si>
  <si>
    <t>სამხედრო მარაგები</t>
  </si>
  <si>
    <t>არაკულტივირებული ბიოლოგიური რესურსები</t>
  </si>
  <si>
    <t>წყლის რესურსები</t>
  </si>
  <si>
    <t>31.4.3.3</t>
  </si>
  <si>
    <t>31.4.3.3.1</t>
  </si>
  <si>
    <t>31.4.3.3.2</t>
  </si>
  <si>
    <t>ბუნებრივი აქტივები, რომლებიც სხვაგან არ არის კლასიფიცირებული</t>
  </si>
  <si>
    <t>31.4.4.1</t>
  </si>
  <si>
    <t>ხელშეკრულებები, იჯარა და ლიცენზიები</t>
  </si>
  <si>
    <t>31.4.4.1.1</t>
  </si>
  <si>
    <t>ლიზინგის ხელშეკრულებები, რომელიც იყიდება ბაზარზე</t>
  </si>
  <si>
    <t>31.4.4.1.2</t>
  </si>
  <si>
    <t>ბუნებრივი რესურსების გამოყენების ნებართვები</t>
  </si>
  <si>
    <t>31.4.4.1.3</t>
  </si>
  <si>
    <t>სპეციფიკური საქმიანობის განხორციელიების ნებართვები</t>
  </si>
  <si>
    <t>31.4.4.1.4</t>
  </si>
  <si>
    <t xml:space="preserve">საქონლისა და მომსახურების მომავალში ექსკლუზიურად წარმოების უფლება </t>
  </si>
  <si>
    <t>31.4.4.2</t>
  </si>
  <si>
    <t>გუდვილი და მარკეტინგული აქტივები</t>
  </si>
  <si>
    <r>
      <t>არაფინანსური</t>
    </r>
    <r>
      <rPr>
        <b/>
        <sz val="10"/>
        <color theme="8" tint="-0.499984740745262"/>
        <rFont val="LitNusx"/>
        <family val="2"/>
      </rPr>
      <t xml:space="preserve"> </t>
    </r>
    <r>
      <rPr>
        <b/>
        <sz val="10"/>
        <color theme="8" tint="-0.499984740745262"/>
        <rFont val="Sylfaen"/>
        <family val="1"/>
        <charset val="204"/>
      </rPr>
      <t>აქტივები</t>
    </r>
  </si>
  <si>
    <r>
      <t>ფინანსური</t>
    </r>
    <r>
      <rPr>
        <b/>
        <sz val="10"/>
        <color theme="8" tint="-0.499984740745262"/>
        <rFont val="LitNusx"/>
        <family val="2"/>
      </rPr>
      <t xml:space="preserve"> </t>
    </r>
    <r>
      <rPr>
        <b/>
        <sz val="10"/>
        <color theme="8" tint="-0.499984740745262"/>
        <rFont val="Sylfaen"/>
        <family val="1"/>
        <charset val="204"/>
      </rPr>
      <t>აქტივები</t>
    </r>
  </si>
  <si>
    <t>საშინაო დებიტორები</t>
  </si>
  <si>
    <t>32.1.1</t>
  </si>
  <si>
    <t>ნასესხობის სპეციალური უფლება (SDR)</t>
  </si>
  <si>
    <t>32.1.5.1</t>
  </si>
  <si>
    <t>აქციები და წილები</t>
  </si>
  <si>
    <t>32.1.5.2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</si>
  <si>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</si>
  <si>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</si>
  <si>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32.1.6.1</t>
  </si>
  <si>
    <t>სადაზღვევო ტექნიკური რეზერვები სიცოცხლის დაზღვევის გარდა</t>
  </si>
  <si>
    <t>32.1.6.2</t>
  </si>
  <si>
    <t>სიცოცხლის დაზღვევა და ანუიტეტის უფლებები</t>
  </si>
  <si>
    <t>32.1.6.3</t>
  </si>
  <si>
    <t>საპენსიო შენატანები</t>
  </si>
  <si>
    <t>32.1.6.4</t>
  </si>
  <si>
    <t>საპენსიო ფონდების საჩივრები მენეჯერების მიმართ</t>
  </si>
  <si>
    <t>32.1.6.5</t>
  </si>
  <si>
    <t xml:space="preserve">სტანდარტული გარანტიის სქემების მოთხოვნები </t>
  </si>
  <si>
    <t>წარმოებული ფინანსური ინსტრუმენტები და თანამშრომელთა ოფციონები აქციებზე</t>
  </si>
  <si>
    <t>32.1.7.1</t>
  </si>
  <si>
    <t>32.1.7.2</t>
  </si>
  <si>
    <t>თანამშრომელთა ოფციონები აქციებზე</t>
  </si>
  <si>
    <t>32.1.8.1</t>
  </si>
  <si>
    <t>სავაჭრო კრედიტები და ავანსები</t>
  </si>
  <si>
    <t>32.1.8.2</t>
  </si>
  <si>
    <t>სხვა დანარჩენი დებიტორული დავალიანებები</t>
  </si>
  <si>
    <t>საგარეო დებიტორები</t>
  </si>
  <si>
    <t>32.2.1</t>
  </si>
  <si>
    <t>მონეტარული ოქრო და ნასესხობის სპეციალური უფლება (SDR)</t>
  </si>
  <si>
    <t>32.2.1.1</t>
  </si>
  <si>
    <t>მონეტარული ოქრო</t>
  </si>
  <si>
    <t>32.2.1.2</t>
  </si>
  <si>
    <t>ნასესხობის სპეციალური უფლება</t>
  </si>
  <si>
    <t>32.2.5.1</t>
  </si>
  <si>
    <t>32.2.5.2</t>
  </si>
  <si>
    <t xml:space="preserve">დაზღვევა, პენსიები და სტანდარტული გარანტიის სქემები 
</t>
  </si>
  <si>
    <t>32.2.6.1</t>
  </si>
  <si>
    <t>32.2.6.2</t>
  </si>
  <si>
    <t>32.2.6.3</t>
  </si>
  <si>
    <t>32.2.6.4</t>
  </si>
  <si>
    <t>32.2.6.5</t>
  </si>
  <si>
    <t xml:space="preserve">სტანდარტული გარანტიის სქემების მოთხოვნების უზრუნველყოფა </t>
  </si>
  <si>
    <t>32.2.7.1</t>
  </si>
  <si>
    <t>32.2.7.2</t>
  </si>
  <si>
    <t>საშინაო კრედიტორები</t>
  </si>
  <si>
    <t>33.1.5.1</t>
  </si>
  <si>
    <t>33.1.5.2</t>
  </si>
  <si>
    <t>საინვესტიციო ფონდებში წილები</t>
  </si>
  <si>
    <t>33.1.6.1</t>
  </si>
  <si>
    <t>33.1.6.2</t>
  </si>
  <si>
    <t>33.1.6.3</t>
  </si>
  <si>
    <t>საპენსიო შენატანები(უფლებები)</t>
  </si>
  <si>
    <t>33.1.6.4</t>
  </si>
  <si>
    <t>33.1.6.5</t>
  </si>
  <si>
    <t>წარმოებული ფინასური ინსტრუმენტები და თანამშრომელთა ოფციონები აქციებზე</t>
  </si>
  <si>
    <t>33.1.7.1</t>
  </si>
  <si>
    <t>33.1.7.2</t>
  </si>
  <si>
    <t>33.1.8.1</t>
  </si>
  <si>
    <t>33.1.8.2</t>
  </si>
  <si>
    <t>სხვა დანარჩენი კრედიტორული დავალიანებები</t>
  </si>
  <si>
    <t>საგარეო კრედიტორები</t>
  </si>
  <si>
    <t>33.2.1</t>
  </si>
  <si>
    <t>33.2.5</t>
  </si>
  <si>
    <t>33.2.5.1</t>
  </si>
  <si>
    <t>33.2.5.2</t>
  </si>
  <si>
    <t>წილები საინვესტიციო ფონდებში</t>
  </si>
  <si>
    <t>33.2.6</t>
  </si>
  <si>
    <t>33.2.6.1</t>
  </si>
  <si>
    <t>33.2.6.2</t>
  </si>
  <si>
    <t>33.2.6.3</t>
  </si>
  <si>
    <t>33.2.6.4</t>
  </si>
  <si>
    <t>საპენსიო ფონდების საჩივრები მენეჯერის მიმართ</t>
  </si>
  <si>
    <t>33.2.6.5</t>
  </si>
  <si>
    <t>33.2.7</t>
  </si>
  <si>
    <t>33.2.7.1</t>
  </si>
  <si>
    <t>33.2.7.2</t>
  </si>
  <si>
    <t>33.2.8</t>
  </si>
  <si>
    <t>33.2.8.1</t>
  </si>
  <si>
    <t>33.2.8.2</t>
  </si>
  <si>
    <t>ჯილდო/პრემია</t>
  </si>
  <si>
    <t>ფაქტიური სოციალური შენატანები</t>
  </si>
  <si>
    <t>დარიცხული სოციალური შენატანები</t>
  </si>
  <si>
    <t>შრომითი ხელშეკრულებით დასაქმებულ პირთა ანაზღაურება</t>
  </si>
  <si>
    <t>საკანცელარიო 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</si>
  <si>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მცირეფასიანი საოფისე ტექნიკის შეძენა და დამონტაჟების /დემონტაჟის ხარჯი</t>
  </si>
  <si>
    <t>სხვა მცირეფასიანი საოფისე ტექნიკის შეძენასა და დამონტაჟებასთან/დემონტაჟთან დაკავშირებული ხარჯი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</si>
  <si>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</si>
  <si>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</si>
  <si>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ექსპლოატაციის,  მოვლა-შენახვისა და სათადარიგო ნაწილების შეძენის ხარჯი</t>
  </si>
  <si>
    <t>ძირითადი კაპიტალის მოხმარება</t>
  </si>
  <si>
    <t>სახელმწიფო საწაარმოებს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</si>
  <si>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</si>
  <si>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</si>
  <si>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</si>
  <si>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</si>
  <si>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</si>
  <si>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</si>
  <si>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</si>
  <si>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</si>
  <si>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</si>
  <si>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</si>
  <si>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</si>
  <si>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</si>
  <si>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</si>
  <si>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</si>
  <si>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</si>
  <si>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</si>
  <si>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</si>
  <si>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</si>
  <si>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</si>
  <si>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</si>
  <si>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</si>
  <si>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</si>
  <si>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</si>
  <si>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</si>
  <si>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ხარჯები რეინვესტირებულ პირდაპირ უცხოურ ინვესტიციებზე</t>
  </si>
  <si>
    <t xml:space="preserve">ტრანსფერები, რომელიც სხვაგან არ არის კლასიფიცირებული </t>
  </si>
  <si>
    <t>სხვადასმიმდინარე ტრანსფერები, რომელიც სხვაგან არ არის კლასიფიცირებული</t>
  </si>
  <si>
    <t xml:space="preserve">სხვა დანარჩენი მიმდინარე ტრანსფერები, რომელიც სხვაგან არ არის კლასიფიცირებული 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</si>
  <si>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</si>
  <si>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</si>
  <si>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 xml:space="preserve">სადაზღვევო პრემიები, ჩარიცხვები და მოთხოვნები </t>
  </si>
  <si>
    <t xml:space="preserve">სადაზღვევო პრემიები </t>
  </si>
  <si>
    <t xml:space="preserve">სტანდარტული გარანტიის სქემის გადახდები </t>
  </si>
  <si>
    <t xml:space="preserve">მიმდინარე მოთხოვნები  </t>
  </si>
  <si>
    <t>კაპიტალური მოთხოვნები</t>
  </si>
  <si>
    <t>ლარებში</t>
  </si>
  <si>
    <t xml:space="preserve"> ლარებში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</si>
</sst>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0.0"/>
    <numFmt numFmtId="166" formatCode="_-* #,##0.0\ _L_a_r_i_-;\-* #,##0.0\ _L_a_r_i_-;_-* &quot;-&quot;??\ _L_a_r_i_-;_-@_-"/>
    <numFmt numFmtId="167" formatCode="#,##0.0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b/>
      <sz val="11"/>
      <color rgb="FFFF0000"/>
      <name val="Calibri"/>
      <family val="2"/>
      <scheme val="minor"/>
    </font>
    <font>
      <b/>
      <sz val="11"/>
      <color rgb="FFFF0000"/>
      <name val="Sylfaen"/>
      <family val="1"/>
    </font>
    <font>
      <sz val="11"/>
      <color rgb="FF002060"/>
      <name val="Calibri"/>
      <family val="2"/>
      <scheme val="minor"/>
    </font>
    <font>
      <sz val="9"/>
      <color rgb="FF002060"/>
      <name val="Sylfaen"/>
      <family val="1"/>
    </font>
    <font>
      <sz val="10"/>
      <name val="Arial"/>
      <family val="2"/>
    </font>
    <font>
      <sz val="10"/>
      <name val="LitNusx"/>
      <family val="2"/>
    </font>
    <font>
      <b/>
      <sz val="10"/>
      <name val="LitNusx"/>
      <family val="2"/>
    </font>
    <font>
      <sz val="10"/>
      <name val="AcadNusx"/>
    </font>
    <font>
      <b/>
      <sz val="10"/>
      <color theme="1"/>
      <name val="Sylfaen"/>
      <family val="1"/>
      <charset val="204"/>
    </font>
    <font>
      <b/>
      <sz val="10"/>
      <color theme="1"/>
      <name val="LitNusx"/>
      <family val="2"/>
    </font>
    <font>
      <b/>
      <sz val="10"/>
      <name val="AcadNusx"/>
    </font>
    <font>
      <b/>
      <i/>
      <u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8" tint="-0.499984740745262"/>
      <name val="Sylfaen"/>
      <family val="1"/>
      <charset val="204"/>
    </font>
    <font>
      <b/>
      <sz val="10"/>
      <color theme="8" tint="-0.499984740745262"/>
      <name val="Arial"/>
      <family val="2"/>
      <charset val="204"/>
    </font>
    <font>
      <b/>
      <sz val="10"/>
      <color theme="8" tint="-0.499984740745262"/>
      <name val="LitNusx"/>
      <family val="2"/>
    </font>
    <font>
      <b/>
      <sz val="10"/>
      <color theme="8" tint="-0.499984740745262"/>
      <name val="LitMtavrPS"/>
    </font>
    <font>
      <sz val="10"/>
      <color rgb="FFFF0000"/>
      <name val="LitNusx"/>
      <family val="2"/>
    </font>
    <font>
      <sz val="10"/>
      <color rgb="FFFF0000"/>
      <name val="Arial"/>
      <family val="2"/>
      <charset val="204"/>
    </font>
    <font>
      <b/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1"/>
      <color theme="1"/>
      <name val="Calibri"/>
      <family val="2"/>
      <scheme val="minor"/>
    </font>
    <font>
      <i/>
      <sz val="9"/>
      <color rgb="FF8A3A0C"/>
      <name val="Sylfaen"/>
      <family val="1"/>
      <charset val="204"/>
    </font>
    <font>
      <sz val="9"/>
      <color rgb="FF8A3A0C"/>
      <name val="Galibri"/>
    </font>
    <font>
      <i/>
      <sz val="9"/>
      <color rgb="FF428306"/>
      <name val="Sylfaen"/>
      <family val="1"/>
      <charset val="204"/>
    </font>
    <font>
      <sz val="9"/>
      <color rgb="FF428306"/>
      <name val="Galibri"/>
    </font>
    <font>
      <i/>
      <sz val="9"/>
      <color rgb="FF000000"/>
      <name val="Sylfaen"/>
      <family val="1"/>
      <charset val="204"/>
    </font>
    <font>
      <i/>
      <sz val="9"/>
      <color rgb="FF7030A0"/>
      <name val="Sylfaen"/>
      <family val="1"/>
      <charset val="204"/>
    </font>
    <font>
      <b/>
      <i/>
      <sz val="9"/>
      <color rgb="FF2C2C90"/>
      <name val="Sylfaen"/>
      <family val="1"/>
      <charset val="204"/>
    </font>
    <font>
      <b/>
      <sz val="9"/>
      <color rgb="FF2C2C90"/>
      <name val="Galibri"/>
    </font>
    <font>
      <b/>
      <sz val="9"/>
      <color rgb="FF7030A0"/>
      <name val="Galibri"/>
    </font>
    <font>
      <b/>
      <sz val="13"/>
      <color rgb="FF2C2C90"/>
      <name val="Sylfaen"/>
      <family val="1"/>
      <charset val="204"/>
    </font>
    <font>
      <b/>
      <sz val="13"/>
      <color rgb="FF2C2C90"/>
      <name val="Galibri"/>
    </font>
    <font>
      <sz val="9"/>
      <color rgb="FF000000"/>
      <name val="Galibri"/>
    </font>
    <font>
      <sz val="9"/>
      <color rgb="FF7030A0"/>
      <name val="Galibri"/>
    </font>
    <font>
      <i/>
      <sz val="8"/>
      <color rgb="FF000000"/>
      <name val="Sylfaen"/>
      <family val="1"/>
      <charset val="204"/>
    </font>
    <font>
      <sz val="8"/>
      <color rgb="FF000000"/>
      <name val="Galibri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1" applyFont="1" applyFill="1" applyAlignment="1">
      <alignment horizontal="center" vertical="center" wrapText="1"/>
    </xf>
    <xf numFmtId="0" fontId="15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 applyProtection="1">
      <alignment vertical="center" wrapText="1"/>
      <protection locked="0"/>
    </xf>
    <xf numFmtId="0" fontId="12" fillId="0" borderId="0" xfId="1" applyFont="1" applyFill="1" applyBorder="1" applyAlignment="1" applyProtection="1">
      <alignment vertical="center" wrapText="1"/>
      <protection locked="0"/>
    </xf>
    <xf numFmtId="0" fontId="12" fillId="0" borderId="0" xfId="1" applyFont="1" applyFill="1" applyBorder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9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3" fillId="0" borderId="3" xfId="1" applyFont="1" applyBorder="1" applyAlignment="1" applyProtection="1">
      <alignment vertical="center" wrapText="1"/>
    </xf>
    <xf numFmtId="4" fontId="21" fillId="0" borderId="4" xfId="2" applyNumberFormat="1" applyFont="1" applyBorder="1" applyAlignment="1" applyProtection="1">
      <alignment horizontal="center" vertical="center" wrapText="1"/>
    </xf>
    <xf numFmtId="4" fontId="21" fillId="0" borderId="5" xfId="2" applyNumberFormat="1" applyFont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4" fontId="21" fillId="0" borderId="4" xfId="2" applyNumberFormat="1" applyFont="1" applyFill="1" applyBorder="1" applyAlignment="1" applyProtection="1">
      <alignment horizontal="center" vertical="center" wrapText="1"/>
    </xf>
    <xf numFmtId="4" fontId="21" fillId="0" borderId="5" xfId="2" applyNumberFormat="1" applyFont="1" applyFill="1" applyBorder="1" applyAlignment="1" applyProtection="1">
      <alignment horizontal="center" vertical="center" wrapText="1"/>
    </xf>
    <xf numFmtId="0" fontId="24" fillId="0" borderId="3" xfId="1" applyFont="1" applyBorder="1" applyAlignment="1" applyProtection="1">
      <alignment vertical="center" wrapText="1"/>
      <protection locked="0"/>
    </xf>
    <xf numFmtId="4" fontId="24" fillId="0" borderId="4" xfId="1" applyNumberFormat="1" applyFont="1" applyBorder="1" applyAlignment="1" applyProtection="1">
      <alignment horizontal="center" vertical="center" wrapText="1"/>
      <protection locked="0"/>
    </xf>
    <xf numFmtId="4" fontId="25" fillId="0" borderId="5" xfId="2" applyNumberFormat="1" applyFont="1" applyBorder="1" applyAlignment="1" applyProtection="1">
      <alignment horizontal="center" vertical="center" wrapText="1"/>
      <protection locked="0"/>
    </xf>
    <xf numFmtId="164" fontId="0" fillId="0" borderId="0" xfId="3" applyFont="1" applyAlignment="1">
      <alignment vertical="center"/>
    </xf>
    <xf numFmtId="164" fontId="5" fillId="0" borderId="4" xfId="3" applyFont="1" applyBorder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64" fontId="0" fillId="0" borderId="0" xfId="3" applyFont="1" applyAlignment="1">
      <alignment horizontal="center" vertical="center"/>
    </xf>
    <xf numFmtId="164" fontId="0" fillId="0" borderId="0" xfId="0" applyNumberFormat="1" applyAlignment="1">
      <alignment vertical="center"/>
    </xf>
    <xf numFmtId="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vertical="center"/>
    </xf>
    <xf numFmtId="4" fontId="21" fillId="0" borderId="6" xfId="2" applyNumberFormat="1" applyFont="1" applyBorder="1" applyAlignment="1" applyProtection="1">
      <alignment horizontal="center" vertical="center" wrapText="1"/>
    </xf>
    <xf numFmtId="4" fontId="24" fillId="0" borderId="6" xfId="1" applyNumberFormat="1" applyFont="1" applyBorder="1" applyAlignment="1" applyProtection="1">
      <alignment horizontal="center" vertical="center" wrapText="1"/>
      <protection locked="0"/>
    </xf>
    <xf numFmtId="0" fontId="38" fillId="7" borderId="7" xfId="1" applyFont="1" applyFill="1" applyBorder="1" applyAlignment="1">
      <alignment horizontal="left" vertical="center" wrapText="1" indent="1"/>
    </xf>
    <xf numFmtId="167" fontId="39" fillId="7" borderId="7" xfId="1" applyNumberFormat="1" applyFont="1" applyFill="1" applyBorder="1" applyAlignment="1">
      <alignment horizontal="center" vertical="center" wrapText="1"/>
    </xf>
    <xf numFmtId="165" fontId="26" fillId="0" borderId="4" xfId="0" applyNumberFormat="1" applyFont="1" applyBorder="1" applyAlignment="1">
      <alignment horizontal="center" vertical="center" wrapText="1"/>
    </xf>
    <xf numFmtId="164" fontId="26" fillId="0" borderId="4" xfId="3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7" fillId="0" borderId="4" xfId="3" applyFont="1" applyBorder="1" applyAlignment="1">
      <alignment horizontal="center" vertical="center"/>
    </xf>
    <xf numFmtId="164" fontId="5" fillId="0" borderId="4" xfId="3" applyFont="1" applyFill="1" applyBorder="1" applyAlignment="1">
      <alignment horizontal="center" vertical="center"/>
    </xf>
    <xf numFmtId="164" fontId="7" fillId="0" borderId="4" xfId="3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8" fillId="7" borderId="8" xfId="1" applyFont="1" applyFill="1" applyBorder="1" applyAlignment="1">
      <alignment horizontal="left" vertical="center" wrapText="1" indent="1"/>
    </xf>
    <xf numFmtId="0" fontId="13" fillId="0" borderId="4" xfId="0" applyFont="1" applyBorder="1" applyAlignment="1">
      <alignment horizontal="center" vertical="center" wrapText="1"/>
    </xf>
    <xf numFmtId="49" fontId="35" fillId="6" borderId="4" xfId="1" applyNumberFormat="1" applyFont="1" applyFill="1" applyBorder="1" applyAlignment="1">
      <alignment horizontal="left" vertical="center" wrapText="1" indent="1"/>
    </xf>
    <xf numFmtId="0" fontId="35" fillId="6" borderId="4" xfId="1" applyFont="1" applyFill="1" applyBorder="1" applyAlignment="1">
      <alignment horizontal="left" vertical="center" wrapText="1" indent="1"/>
    </xf>
    <xf numFmtId="4" fontId="36" fillId="6" borderId="4" xfId="1" applyNumberFormat="1" applyFont="1" applyFill="1" applyBorder="1" applyAlignment="1">
      <alignment horizontal="center" vertical="center" wrapText="1"/>
    </xf>
    <xf numFmtId="49" fontId="34" fillId="5" borderId="4" xfId="1" applyNumberFormat="1" applyFont="1" applyFill="1" applyBorder="1" applyAlignment="1">
      <alignment horizontal="left" vertical="center" wrapText="1" indent="2"/>
    </xf>
    <xf numFmtId="0" fontId="34" fillId="5" borderId="4" xfId="1" applyFont="1" applyFill="1" applyBorder="1" applyAlignment="1">
      <alignment horizontal="left" vertical="center" wrapText="1" indent="2"/>
    </xf>
    <xf numFmtId="4" fontId="37" fillId="5" borderId="4" xfId="1" applyNumberFormat="1" applyFont="1" applyFill="1" applyBorder="1" applyAlignment="1">
      <alignment horizontal="center" vertical="center" wrapText="1"/>
    </xf>
    <xf numFmtId="49" fontId="29" fillId="2" borderId="4" xfId="1" applyNumberFormat="1" applyFont="1" applyFill="1" applyBorder="1" applyAlignment="1">
      <alignment horizontal="left" vertical="center" wrapText="1" indent="3"/>
    </xf>
    <xf numFmtId="0" fontId="29" fillId="2" borderId="4" xfId="1" applyFont="1" applyFill="1" applyBorder="1" applyAlignment="1">
      <alignment horizontal="left" vertical="center" wrapText="1" indent="3"/>
    </xf>
    <xf numFmtId="4" fontId="30" fillId="2" borderId="4" xfId="1" applyNumberFormat="1" applyFont="1" applyFill="1" applyBorder="1" applyAlignment="1">
      <alignment horizontal="center" vertical="center" wrapText="1"/>
    </xf>
    <xf numFmtId="49" fontId="31" fillId="3" borderId="4" xfId="1" applyNumberFormat="1" applyFont="1" applyFill="1" applyBorder="1" applyAlignment="1">
      <alignment horizontal="left" vertical="center" wrapText="1" indent="4"/>
    </xf>
    <xf numFmtId="0" fontId="31" fillId="3" borderId="4" xfId="1" applyFont="1" applyFill="1" applyBorder="1" applyAlignment="1">
      <alignment horizontal="left" vertical="center" wrapText="1" indent="4"/>
    </xf>
    <xf numFmtId="4" fontId="32" fillId="3" borderId="4" xfId="1" applyNumberFormat="1" applyFont="1" applyFill="1" applyBorder="1" applyAlignment="1">
      <alignment horizontal="center" vertical="center" wrapText="1"/>
    </xf>
    <xf numFmtId="49" fontId="33" fillId="4" borderId="4" xfId="1" applyNumberFormat="1" applyFont="1" applyFill="1" applyBorder="1" applyAlignment="1">
      <alignment horizontal="left" vertical="center" wrapText="1" indent="5"/>
    </xf>
    <xf numFmtId="0" fontId="33" fillId="4" borderId="4" xfId="1" applyFont="1" applyFill="1" applyBorder="1" applyAlignment="1">
      <alignment horizontal="left" vertical="center" wrapText="1" indent="5"/>
    </xf>
    <xf numFmtId="4" fontId="40" fillId="4" borderId="4" xfId="1" applyNumberFormat="1" applyFont="1" applyFill="1" applyBorder="1" applyAlignment="1">
      <alignment horizontal="center" vertical="center" wrapText="1"/>
    </xf>
    <xf numFmtId="4" fontId="41" fillId="5" borderId="4" xfId="1" applyNumberFormat="1" applyFont="1" applyFill="1" applyBorder="1" applyAlignment="1">
      <alignment horizontal="center" vertical="center" wrapText="1"/>
    </xf>
    <xf numFmtId="0" fontId="33" fillId="8" borderId="4" xfId="1" applyFont="1" applyFill="1" applyBorder="1" applyAlignment="1">
      <alignment horizontal="left" vertical="center" wrapText="1" indent="5"/>
    </xf>
    <xf numFmtId="4" fontId="40" fillId="8" borderId="4" xfId="1" applyNumberFormat="1" applyFont="1" applyFill="1" applyBorder="1" applyAlignment="1">
      <alignment horizontal="center" vertical="center" wrapText="1"/>
    </xf>
    <xf numFmtId="0" fontId="42" fillId="6" borderId="4" xfId="1" applyFont="1" applyFill="1" applyBorder="1" applyAlignment="1">
      <alignment horizontal="left" vertical="center" wrapText="1" indent="6"/>
    </xf>
    <xf numFmtId="4" fontId="43" fillId="6" borderId="4" xfId="1" applyNumberFormat="1" applyFont="1" applyFill="1" applyBorder="1" applyAlignment="1">
      <alignment horizontal="center" vertical="center" wrapText="1"/>
    </xf>
    <xf numFmtId="0" fontId="33" fillId="4" borderId="4" xfId="1" applyFont="1" applyFill="1" applyBorder="1" applyAlignment="1">
      <alignment horizontal="left" vertical="center" wrapText="1" indent="7"/>
    </xf>
    <xf numFmtId="4" fontId="43" fillId="4" borderId="4" xfId="1" applyNumberFormat="1" applyFont="1" applyFill="1" applyBorder="1" applyAlignment="1">
      <alignment horizontal="center" vertical="center" wrapText="1"/>
    </xf>
    <xf numFmtId="164" fontId="7" fillId="9" borderId="4" xfId="3" applyFont="1" applyFill="1" applyBorder="1" applyAlignment="1">
      <alignment horizontal="center" vertical="center"/>
    </xf>
    <xf numFmtId="164" fontId="0" fillId="0" borderId="0" xfId="3" applyFont="1" applyAlignment="1">
      <alignment vertical="center" wrapText="1"/>
    </xf>
    <xf numFmtId="164" fontId="1" fillId="0" borderId="0" xfId="3" applyFont="1" applyAlignment="1">
      <alignment horizontal="right" vertical="center"/>
    </xf>
    <xf numFmtId="164" fontId="16" fillId="0" borderId="0" xfId="3" applyFont="1" applyAlignment="1">
      <alignment horizontal="right" vertical="center"/>
    </xf>
    <xf numFmtId="164" fontId="10" fillId="0" borderId="0" xfId="3" applyFont="1" applyFill="1" applyBorder="1" applyAlignment="1" applyProtection="1">
      <alignment vertical="center" wrapText="1"/>
      <protection locked="0"/>
    </xf>
    <xf numFmtId="164" fontId="26" fillId="0" borderId="4" xfId="3" applyFont="1" applyBorder="1" applyAlignment="1">
      <alignment horizontal="center" vertical="center"/>
    </xf>
    <xf numFmtId="164" fontId="27" fillId="0" borderId="4" xfId="3" applyFont="1" applyBorder="1" applyAlignment="1">
      <alignment horizontal="center" vertical="center" wrapText="1"/>
    </xf>
    <xf numFmtId="164" fontId="6" fillId="0" borderId="4" xfId="3" applyFont="1" applyBorder="1" applyAlignment="1">
      <alignment horizontal="left" vertical="center" wrapText="1"/>
    </xf>
    <xf numFmtId="164" fontId="0" fillId="0" borderId="0" xfId="3" applyFont="1"/>
    <xf numFmtId="164" fontId="8" fillId="0" borderId="4" xfId="3" applyFont="1" applyBorder="1" applyAlignment="1">
      <alignment horizontal="justify" vertical="center" wrapText="1"/>
    </xf>
    <xf numFmtId="164" fontId="6" fillId="0" borderId="4" xfId="3" applyFont="1" applyFill="1" applyBorder="1" applyAlignment="1">
      <alignment horizontal="left" vertical="center" wrapText="1"/>
    </xf>
    <xf numFmtId="164" fontId="8" fillId="0" borderId="4" xfId="3" applyFont="1" applyFill="1" applyBorder="1" applyAlignment="1">
      <alignment horizontal="justify" vertical="center" wrapText="1"/>
    </xf>
    <xf numFmtId="164" fontId="3" fillId="0" borderId="0" xfId="3" applyFont="1" applyAlignment="1">
      <alignment horizontal="justify" vertical="center" wrapText="1"/>
    </xf>
    <xf numFmtId="164" fontId="0" fillId="0" borderId="0" xfId="3" applyFont="1" applyAlignment="1">
      <alignment horizontal="left" vertical="center" wrapText="1"/>
    </xf>
    <xf numFmtId="164" fontId="11" fillId="0" borderId="0" xfId="3" applyFont="1" applyFill="1" applyBorder="1" applyAlignment="1">
      <alignment horizontal="center" vertical="center" wrapText="1"/>
    </xf>
    <xf numFmtId="164" fontId="10" fillId="0" borderId="0" xfId="3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right" vertical="center" wrapText="1"/>
    </xf>
  </cellXfs>
  <cellStyles count="4">
    <cellStyle name="Comma" xfId="3" builtinId="3"/>
    <cellStyle name="Comma 3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abatadze/Desktop/&#4314;&#4304;&#4328;&#4304;&#4321;%20&#4307;&#4304;&#4309;&#4304;&#4314;&#4308;&#4305;&#4308;&#4305;&#4312;/2014%20&#4332;&#4308;&#4314;&#4312;/&#4318;&#4320;&#4317;&#4324;&#4308;&#4321;&#4312;&#4323;&#4314;&#4312;%20&#4313;&#4317;&#4314;&#4308;&#4335;&#4308;&#4305;&#4312;/&#4309;&#4304;&#4323;&#4329;&#4308;&#4320;&#4323;&#4314;&#4312;%20&#4307;&#4304;&#4324;&#4312;&#4316;&#4304;&#4316;&#4321;&#4308;&#4305;&#4304;/&#4313;&#4317;&#4320;&#4308;&#4325;&#4322;&#4312;&#4320;&#4308;&#4305;&#4304;%20&#4307;&#4304;%20&#4315;&#4308;-3%20&#4313;&#4309;&#4304;&#4320;&#4322;&#4304;&#4314;&#4312;/&#4321;&#4304;&#4315;&#4323;&#4328;&#4304;&#43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პივოტ"/>
      <sheetName val="pirveladi"/>
      <sheetName val="დანართი"/>
      <sheetName val=" პივოტ IQ"/>
      <sheetName val="I Q"/>
      <sheetName val="დანართი 1"/>
      <sheetName val="პივოტ IIQ"/>
      <sheetName val="II Q"/>
      <sheetName val="დანართი 2"/>
      <sheetName val="პივოტ IIIQ"/>
      <sheetName val="III Q"/>
      <sheetName val="დანართი 3"/>
      <sheetName val="საგაზაფხულო III Q"/>
      <sheetName val="კორექტირების დანართი"/>
      <sheetName val="საშემოდგომოს დანართი"/>
      <sheetName val="საგაზაფხულოს დანართი"/>
    </sheetNames>
    <sheetDataSet>
      <sheetData sheetId="0"/>
      <sheetData sheetId="1"/>
      <sheetData sheetId="2">
        <row r="3">
          <cell r="C3">
            <v>212693049</v>
          </cell>
        </row>
      </sheetData>
      <sheetData sheetId="3"/>
      <sheetData sheetId="4"/>
      <sheetData sheetId="5">
        <row r="3">
          <cell r="C3">
            <v>212693049</v>
          </cell>
        </row>
      </sheetData>
      <sheetData sheetId="6"/>
      <sheetData sheetId="7"/>
      <sheetData sheetId="8">
        <row r="3">
          <cell r="C3">
            <v>212693049</v>
          </cell>
        </row>
      </sheetData>
      <sheetData sheetId="9"/>
      <sheetData sheetId="10"/>
      <sheetData sheetId="11">
        <row r="3">
          <cell r="C3">
            <v>212693049</v>
          </cell>
          <cell r="D3">
            <v>118</v>
          </cell>
          <cell r="E3">
            <v>96</v>
          </cell>
          <cell r="F3">
            <v>38732</v>
          </cell>
          <cell r="G3">
            <v>60352.01</v>
          </cell>
          <cell r="H3">
            <v>214</v>
          </cell>
          <cell r="I3">
            <v>99084.010000000009</v>
          </cell>
        </row>
        <row r="4">
          <cell r="C4">
            <v>245428158</v>
          </cell>
          <cell r="D4">
            <v>84</v>
          </cell>
          <cell r="E4">
            <v>0</v>
          </cell>
          <cell r="F4">
            <v>33934.67</v>
          </cell>
          <cell r="G4">
            <v>0</v>
          </cell>
          <cell r="H4">
            <v>84</v>
          </cell>
          <cell r="I4">
            <v>33934.67</v>
          </cell>
        </row>
        <row r="5">
          <cell r="C5">
            <v>218076542</v>
          </cell>
          <cell r="D5">
            <v>69</v>
          </cell>
          <cell r="E5">
            <v>0</v>
          </cell>
          <cell r="F5">
            <v>23920</v>
          </cell>
          <cell r="G5">
            <v>0</v>
          </cell>
          <cell r="H5">
            <v>69</v>
          </cell>
          <cell r="I5">
            <v>23920</v>
          </cell>
        </row>
        <row r="6">
          <cell r="C6">
            <v>211328703</v>
          </cell>
          <cell r="D6">
            <v>35</v>
          </cell>
          <cell r="E6">
            <v>0</v>
          </cell>
          <cell r="F6">
            <v>11109</v>
          </cell>
          <cell r="G6">
            <v>0</v>
          </cell>
          <cell r="H6">
            <v>35</v>
          </cell>
          <cell r="I6">
            <v>11109</v>
          </cell>
        </row>
        <row r="7">
          <cell r="C7">
            <v>231187168</v>
          </cell>
          <cell r="D7">
            <v>33</v>
          </cell>
          <cell r="E7">
            <v>27</v>
          </cell>
          <cell r="F7">
            <v>7595.33</v>
          </cell>
          <cell r="G7">
            <v>9798</v>
          </cell>
          <cell r="H7">
            <v>60</v>
          </cell>
          <cell r="I7">
            <v>17393.330000000002</v>
          </cell>
        </row>
        <row r="8">
          <cell r="C8">
            <v>204864548</v>
          </cell>
          <cell r="D8">
            <v>46</v>
          </cell>
          <cell r="E8">
            <v>16</v>
          </cell>
          <cell r="F8">
            <v>1434</v>
          </cell>
          <cell r="G8">
            <v>9200</v>
          </cell>
          <cell r="H8">
            <v>62</v>
          </cell>
          <cell r="I8">
            <v>10634</v>
          </cell>
        </row>
        <row r="9">
          <cell r="C9">
            <v>204861970</v>
          </cell>
          <cell r="D9">
            <v>135</v>
          </cell>
          <cell r="E9">
            <v>0</v>
          </cell>
          <cell r="F9">
            <v>38188.590000000004</v>
          </cell>
          <cell r="G9">
            <v>0</v>
          </cell>
          <cell r="H9">
            <v>135</v>
          </cell>
          <cell r="I9">
            <v>38188.590000000004</v>
          </cell>
        </row>
        <row r="10">
          <cell r="C10">
            <v>217890192</v>
          </cell>
          <cell r="D10">
            <v>89</v>
          </cell>
          <cell r="E10">
            <v>81</v>
          </cell>
          <cell r="F10">
            <v>4854.4400000000005</v>
          </cell>
          <cell r="G10">
            <v>42279.3</v>
          </cell>
          <cell r="H10">
            <v>170</v>
          </cell>
          <cell r="I10">
            <v>47133.740000000005</v>
          </cell>
        </row>
        <row r="11">
          <cell r="C11">
            <v>231287005</v>
          </cell>
          <cell r="D11">
            <v>274</v>
          </cell>
          <cell r="E11">
            <v>180</v>
          </cell>
          <cell r="F11">
            <v>25107.39</v>
          </cell>
          <cell r="G11">
            <v>60286.829999999994</v>
          </cell>
          <cell r="H11">
            <v>454</v>
          </cell>
          <cell r="I11">
            <v>85394.22</v>
          </cell>
        </row>
        <row r="12">
          <cell r="C12">
            <v>237079497</v>
          </cell>
          <cell r="D12">
            <v>154</v>
          </cell>
          <cell r="E12">
            <v>128</v>
          </cell>
          <cell r="F12">
            <v>24418.57</v>
          </cell>
          <cell r="G12">
            <v>46427.49</v>
          </cell>
          <cell r="H12">
            <v>282</v>
          </cell>
          <cell r="I12">
            <v>70846.06</v>
          </cell>
        </row>
        <row r="13">
          <cell r="C13">
            <v>211351071</v>
          </cell>
          <cell r="D13">
            <v>172</v>
          </cell>
          <cell r="E13">
            <v>148</v>
          </cell>
          <cell r="F13">
            <v>28053.18</v>
          </cell>
          <cell r="G13">
            <v>84848.08</v>
          </cell>
          <cell r="H13">
            <v>320</v>
          </cell>
          <cell r="I13">
            <v>112901.26000000001</v>
          </cell>
        </row>
        <row r="14">
          <cell r="C14">
            <v>424066977</v>
          </cell>
          <cell r="D14">
            <v>111</v>
          </cell>
          <cell r="E14">
            <v>0</v>
          </cell>
          <cell r="F14">
            <v>36516.270000000004</v>
          </cell>
          <cell r="G14">
            <v>0</v>
          </cell>
          <cell r="H14">
            <v>111</v>
          </cell>
          <cell r="I14">
            <v>36516.270000000004</v>
          </cell>
        </row>
        <row r="15">
          <cell r="C15">
            <v>211349192</v>
          </cell>
          <cell r="D15">
            <v>684</v>
          </cell>
          <cell r="E15">
            <v>219</v>
          </cell>
          <cell r="F15">
            <v>228531.27</v>
          </cell>
          <cell r="G15">
            <v>110308</v>
          </cell>
          <cell r="H15">
            <v>903</v>
          </cell>
          <cell r="I15">
            <v>338839.27</v>
          </cell>
        </row>
        <row r="16">
          <cell r="C16">
            <v>220407888</v>
          </cell>
          <cell r="D16">
            <v>221</v>
          </cell>
          <cell r="E16">
            <v>87</v>
          </cell>
          <cell r="F16">
            <v>37545.299999999996</v>
          </cell>
          <cell r="G16">
            <v>36182.26</v>
          </cell>
          <cell r="H16">
            <v>308</v>
          </cell>
          <cell r="I16">
            <v>73727.56</v>
          </cell>
        </row>
        <row r="17">
          <cell r="C17">
            <v>205300048</v>
          </cell>
          <cell r="D17">
            <v>125</v>
          </cell>
          <cell r="E17">
            <v>135</v>
          </cell>
          <cell r="F17">
            <v>23201.75</v>
          </cell>
          <cell r="G17">
            <v>47610</v>
          </cell>
          <cell r="H17">
            <v>260</v>
          </cell>
          <cell r="I17">
            <v>70811.75</v>
          </cell>
        </row>
        <row r="18">
          <cell r="C18">
            <v>209467646</v>
          </cell>
          <cell r="D18">
            <v>553</v>
          </cell>
          <cell r="E18">
            <v>58</v>
          </cell>
          <cell r="F18">
            <v>70124.26999999999</v>
          </cell>
          <cell r="G18">
            <v>16667.330000000002</v>
          </cell>
          <cell r="H18">
            <v>611</v>
          </cell>
          <cell r="I18">
            <v>86791.599999999991</v>
          </cell>
        </row>
        <row r="19">
          <cell r="C19">
            <v>245610398</v>
          </cell>
          <cell r="D19">
            <v>308</v>
          </cell>
          <cell r="E19">
            <v>94</v>
          </cell>
          <cell r="F19">
            <v>60965.239999999991</v>
          </cell>
          <cell r="G19">
            <v>19485.809999999998</v>
          </cell>
          <cell r="H19">
            <v>402</v>
          </cell>
          <cell r="I19">
            <v>80451.049999999988</v>
          </cell>
        </row>
        <row r="20">
          <cell r="C20">
            <v>235891512</v>
          </cell>
          <cell r="D20">
            <v>19</v>
          </cell>
          <cell r="E20">
            <v>75</v>
          </cell>
          <cell r="F20">
            <v>3382.8</v>
          </cell>
          <cell r="G20">
            <v>35628.33</v>
          </cell>
          <cell r="H20">
            <v>94</v>
          </cell>
          <cell r="I20">
            <v>39011.130000000005</v>
          </cell>
        </row>
        <row r="21">
          <cell r="C21">
            <v>242728679</v>
          </cell>
          <cell r="D21">
            <v>47</v>
          </cell>
          <cell r="E21">
            <v>52</v>
          </cell>
          <cell r="F21">
            <v>11029.57</v>
          </cell>
          <cell r="G21">
            <v>20761.97</v>
          </cell>
          <cell r="H21">
            <v>99</v>
          </cell>
          <cell r="I21">
            <v>31791.54</v>
          </cell>
        </row>
        <row r="22">
          <cell r="C22">
            <v>224066980</v>
          </cell>
          <cell r="D22">
            <v>224</v>
          </cell>
          <cell r="E22">
            <v>93</v>
          </cell>
          <cell r="F22">
            <v>44844.1</v>
          </cell>
          <cell r="G22">
            <v>28273.54</v>
          </cell>
          <cell r="H22">
            <v>317</v>
          </cell>
          <cell r="I22">
            <v>73117.64</v>
          </cell>
        </row>
        <row r="23">
          <cell r="C23">
            <v>215101716</v>
          </cell>
          <cell r="D23">
            <v>143</v>
          </cell>
          <cell r="E23">
            <v>110</v>
          </cell>
          <cell r="F23">
            <v>26431.46</v>
          </cell>
          <cell r="G23">
            <v>32944.33</v>
          </cell>
          <cell r="H23">
            <v>253</v>
          </cell>
          <cell r="I23">
            <v>59375.79</v>
          </cell>
        </row>
        <row r="24">
          <cell r="C24">
            <v>216350829</v>
          </cell>
          <cell r="D24">
            <v>303</v>
          </cell>
          <cell r="E24">
            <v>200</v>
          </cell>
          <cell r="F24">
            <v>62501.31</v>
          </cell>
          <cell r="G24">
            <v>46118.939999999995</v>
          </cell>
          <cell r="H24">
            <v>503</v>
          </cell>
          <cell r="I24">
            <v>108620.25</v>
          </cell>
        </row>
        <row r="25">
          <cell r="C25">
            <v>208183605</v>
          </cell>
          <cell r="D25">
            <v>350</v>
          </cell>
          <cell r="E25">
            <v>228</v>
          </cell>
          <cell r="F25">
            <v>3543.6</v>
          </cell>
          <cell r="G25">
            <v>72005.75</v>
          </cell>
          <cell r="H25">
            <v>578</v>
          </cell>
          <cell r="I25">
            <v>75549.350000000006</v>
          </cell>
        </row>
        <row r="26">
          <cell r="C26">
            <v>227770800</v>
          </cell>
          <cell r="D26">
            <v>178</v>
          </cell>
          <cell r="E26">
            <v>103</v>
          </cell>
          <cell r="F26">
            <v>29281.210000000003</v>
          </cell>
          <cell r="G26">
            <v>53014.49</v>
          </cell>
          <cell r="H26">
            <v>281</v>
          </cell>
          <cell r="I26">
            <v>82295.7</v>
          </cell>
        </row>
        <row r="27">
          <cell r="C27">
            <v>246954620</v>
          </cell>
          <cell r="D27">
            <v>378</v>
          </cell>
          <cell r="E27">
            <v>218</v>
          </cell>
          <cell r="F27">
            <v>78681.95</v>
          </cell>
          <cell r="G27">
            <v>105154.1</v>
          </cell>
          <cell r="H27">
            <v>596</v>
          </cell>
          <cell r="I27">
            <v>183836.05</v>
          </cell>
        </row>
        <row r="28">
          <cell r="C28">
            <v>212682051</v>
          </cell>
          <cell r="D28">
            <v>390</v>
          </cell>
          <cell r="E28">
            <v>309</v>
          </cell>
          <cell r="F28">
            <v>48457.850000000006</v>
          </cell>
          <cell r="G28">
            <v>124195.13</v>
          </cell>
          <cell r="H28">
            <v>699</v>
          </cell>
          <cell r="I28">
            <v>172652.98</v>
          </cell>
        </row>
        <row r="29">
          <cell r="C29">
            <v>200279448</v>
          </cell>
          <cell r="D29">
            <v>74</v>
          </cell>
          <cell r="E29">
            <v>149</v>
          </cell>
          <cell r="F29">
            <v>9398.630000000001</v>
          </cell>
          <cell r="G29">
            <v>53633.34</v>
          </cell>
          <cell r="H29">
            <v>223</v>
          </cell>
          <cell r="I29">
            <v>63031.97</v>
          </cell>
        </row>
        <row r="30">
          <cell r="C30">
            <v>222934671</v>
          </cell>
          <cell r="D30">
            <v>0</v>
          </cell>
          <cell r="E30">
            <v>40</v>
          </cell>
          <cell r="F30">
            <v>0</v>
          </cell>
          <cell r="G30">
            <v>22209.58</v>
          </cell>
          <cell r="H30">
            <v>40</v>
          </cell>
          <cell r="I30">
            <v>22209.58</v>
          </cell>
        </row>
      </sheetData>
      <sheetData sheetId="12">
        <row r="4">
          <cell r="E4">
            <v>212693049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view="pageBreakPreview" zoomScale="70" zoomScaleNormal="100" zoomScaleSheetLayoutView="70" workbookViewId="0"/>
  </sheetViews>
  <sheetFormatPr defaultColWidth="8.85546875" defaultRowHeight="15"/>
  <cols>
    <col min="1" max="1" width="5.140625" style="13" customWidth="1"/>
    <col min="2" max="2" width="13.5703125" style="29" bestFit="1" customWidth="1"/>
    <col min="3" max="3" width="65" style="70" customWidth="1"/>
    <col min="4" max="4" width="23.28515625" style="29" customWidth="1"/>
    <col min="5" max="5" width="25.28515625" style="26" customWidth="1"/>
    <col min="6" max="6" width="22.85546875" style="26" customWidth="1"/>
    <col min="7" max="7" width="32.42578125" style="26" customWidth="1"/>
    <col min="8" max="8" width="15.7109375" style="26" customWidth="1"/>
    <col min="9" max="9" width="14.85546875" style="26" bestFit="1" customWidth="1"/>
    <col min="10" max="10" width="23.140625" style="3" customWidth="1"/>
    <col min="11" max="11" width="14.42578125" style="3" customWidth="1"/>
    <col min="12" max="12" width="14.7109375" style="3" customWidth="1"/>
    <col min="13" max="16384" width="8.85546875" style="3"/>
  </cols>
  <sheetData>
    <row r="1" spans="1:11">
      <c r="G1" s="71" t="s">
        <v>157</v>
      </c>
    </row>
    <row r="2" spans="1:11">
      <c r="G2" s="72" t="s">
        <v>616</v>
      </c>
    </row>
    <row r="3" spans="1:11">
      <c r="G3" s="72"/>
    </row>
    <row r="4" spans="1:11" ht="24.6" customHeight="1">
      <c r="B4" s="83" t="s">
        <v>288</v>
      </c>
      <c r="C4" s="83"/>
      <c r="D4" s="83"/>
      <c r="E4" s="83"/>
      <c r="F4" s="83"/>
      <c r="G4" s="83"/>
    </row>
    <row r="5" spans="1:11">
      <c r="C5" s="73"/>
      <c r="D5" s="73"/>
      <c r="E5" s="73"/>
      <c r="F5" s="73"/>
      <c r="G5" s="73"/>
    </row>
    <row r="6" spans="1:11" ht="15" customHeight="1">
      <c r="B6" s="84"/>
      <c r="C6" s="84"/>
      <c r="D6" s="84"/>
      <c r="E6" s="84"/>
      <c r="F6" s="84"/>
      <c r="G6" s="84"/>
    </row>
    <row r="7" spans="1:11">
      <c r="B7" s="84"/>
      <c r="C7" s="84"/>
      <c r="D7" s="84"/>
      <c r="E7" s="84"/>
      <c r="F7" s="84"/>
      <c r="G7" s="84"/>
    </row>
    <row r="8" spans="1:11">
      <c r="G8" s="72"/>
      <c r="K8" s="16"/>
    </row>
    <row r="9" spans="1:11" ht="78" customHeight="1">
      <c r="B9" s="74" t="s">
        <v>0</v>
      </c>
      <c r="C9" s="75" t="s">
        <v>155</v>
      </c>
      <c r="D9" s="38" t="s">
        <v>400</v>
      </c>
      <c r="E9" s="38" t="s">
        <v>401</v>
      </c>
      <c r="F9" s="38" t="s">
        <v>402</v>
      </c>
      <c r="G9" s="38" t="s">
        <v>403</v>
      </c>
    </row>
    <row r="10" spans="1:11" ht="26.25" customHeight="1">
      <c r="A10" s="14" t="str">
        <f>IF((D10+E10+G10)&gt;0,"a","b")</f>
        <v>a</v>
      </c>
      <c r="B10" s="27">
        <v>1</v>
      </c>
      <c r="C10" s="76" t="s">
        <v>1</v>
      </c>
      <c r="D10" s="27">
        <f>D12+D11</f>
        <v>477798.33000000007</v>
      </c>
      <c r="E10" s="27">
        <f>E12+E11</f>
        <v>340000</v>
      </c>
      <c r="F10" s="27">
        <f>F12+F11</f>
        <v>262634.21999999997</v>
      </c>
      <c r="G10" s="27">
        <f>G12+G11</f>
        <v>400000</v>
      </c>
    </row>
    <row r="11" spans="1:11" customFormat="1" ht="23.25" customHeight="1">
      <c r="A11" s="14" t="str">
        <f t="shared" ref="A11:A65" si="0">IF((D11+E11+G11)&gt;0,"a","b")</f>
        <v>b</v>
      </c>
      <c r="B11" s="27">
        <v>1.3</v>
      </c>
      <c r="C11" s="76" t="s">
        <v>283</v>
      </c>
      <c r="D11" s="27"/>
      <c r="E11" s="27"/>
      <c r="F11" s="27"/>
      <c r="G11" s="27"/>
      <c r="H11" s="77"/>
      <c r="I11" s="77"/>
    </row>
    <row r="12" spans="1:11" ht="23.25" customHeight="1">
      <c r="A12" s="14" t="str">
        <f t="shared" si="0"/>
        <v>a</v>
      </c>
      <c r="B12" s="27">
        <v>1.4</v>
      </c>
      <c r="C12" s="76" t="s">
        <v>3</v>
      </c>
      <c r="D12" s="27">
        <f>D13+D17+D49+D79+D82</f>
        <v>477798.33000000007</v>
      </c>
      <c r="E12" s="27">
        <f>E13+E17+E49+E79+E82</f>
        <v>340000</v>
      </c>
      <c r="F12" s="27">
        <f>F13+F17+F49+F79+F82</f>
        <v>262634.21999999997</v>
      </c>
      <c r="G12" s="27">
        <f>G13+G17+G49+G79+G82</f>
        <v>400000</v>
      </c>
    </row>
    <row r="13" spans="1:11" ht="23.25" customHeight="1">
      <c r="A13" s="14" t="str">
        <f t="shared" si="0"/>
        <v>a</v>
      </c>
      <c r="B13" s="27" t="s">
        <v>79</v>
      </c>
      <c r="C13" s="76" t="s">
        <v>4</v>
      </c>
      <c r="D13" s="27">
        <f>D14+D15+D16</f>
        <v>83497.140000000014</v>
      </c>
      <c r="E13" s="27">
        <f>E14+E15+E16</f>
        <v>75000</v>
      </c>
      <c r="F13" s="27">
        <f>F14+F15+F16</f>
        <v>63337.630000000005</v>
      </c>
      <c r="G13" s="27">
        <f>G14+G15+G16</f>
        <v>90000</v>
      </c>
    </row>
    <row r="14" spans="1:11" ht="20.25" customHeight="1">
      <c r="A14" s="14" t="str">
        <f t="shared" si="0"/>
        <v>a</v>
      </c>
      <c r="B14" s="40" t="s">
        <v>80</v>
      </c>
      <c r="C14" s="78" t="s">
        <v>5</v>
      </c>
      <c r="D14" s="40">
        <v>83497.140000000014</v>
      </c>
      <c r="E14" s="40">
        <v>75000</v>
      </c>
      <c r="F14" s="40">
        <v>63337.630000000005</v>
      </c>
      <c r="G14" s="40">
        <v>90000</v>
      </c>
    </row>
    <row r="15" spans="1:11" ht="20.25" customHeight="1">
      <c r="A15" s="14" t="str">
        <f t="shared" si="0"/>
        <v>b</v>
      </c>
      <c r="B15" s="40" t="s">
        <v>81</v>
      </c>
      <c r="C15" s="78" t="s">
        <v>6</v>
      </c>
      <c r="D15" s="40"/>
      <c r="E15" s="40"/>
      <c r="F15" s="40"/>
      <c r="G15" s="40"/>
    </row>
    <row r="16" spans="1:11" ht="18" customHeight="1">
      <c r="A16" s="14" t="str">
        <f t="shared" si="0"/>
        <v>b</v>
      </c>
      <c r="B16" s="40" t="s">
        <v>82</v>
      </c>
      <c r="C16" s="78" t="s">
        <v>7</v>
      </c>
      <c r="D16" s="40"/>
      <c r="E16" s="40"/>
      <c r="F16" s="40"/>
      <c r="G16" s="40"/>
    </row>
    <row r="17" spans="1:7" ht="32.25" customHeight="1">
      <c r="A17" s="14" t="str">
        <f t="shared" si="0"/>
        <v>a</v>
      </c>
      <c r="B17" s="27" t="s">
        <v>83</v>
      </c>
      <c r="C17" s="76" t="s">
        <v>8</v>
      </c>
      <c r="D17" s="27">
        <f>D18+D19+D38+D48</f>
        <v>394301.19000000006</v>
      </c>
      <c r="E17" s="27">
        <f>E18+E19+E38+E48</f>
        <v>265000</v>
      </c>
      <c r="F17" s="27">
        <f>F18+F19+F38+F48</f>
        <v>199296.59</v>
      </c>
      <c r="G17" s="27">
        <f>G18+G19+G38+G48</f>
        <v>310000</v>
      </c>
    </row>
    <row r="18" spans="1:7" ht="20.25" customHeight="1">
      <c r="A18" s="14" t="str">
        <f t="shared" si="0"/>
        <v>b</v>
      </c>
      <c r="B18" s="40" t="s">
        <v>84</v>
      </c>
      <c r="C18" s="78" t="s">
        <v>9</v>
      </c>
      <c r="D18" s="40"/>
      <c r="E18" s="40"/>
      <c r="F18" s="40"/>
      <c r="G18" s="40"/>
    </row>
    <row r="19" spans="1:7" ht="39" customHeight="1">
      <c r="A19" s="14" t="str">
        <f t="shared" si="0"/>
        <v>b</v>
      </c>
      <c r="B19" s="27" t="s">
        <v>85</v>
      </c>
      <c r="C19" s="76" t="s">
        <v>10</v>
      </c>
      <c r="D19" s="27">
        <f>D20+D21+D22+D23+D24+D25+D26+D27+D28+D29+D30+D31+D32+D33+D34+D35+D36+D37</f>
        <v>0</v>
      </c>
      <c r="E19" s="27">
        <f>E20+E21+E22+E23+E24+E25+E26+E27+E28+E29+E30+E31+E32+E33+E34+E35+E36+E37</f>
        <v>0</v>
      </c>
      <c r="F19" s="27">
        <f>F20+F21+F22+F23+F24+F25+F26+F27+F28+F29+F30+F31+F32+F33+F34+F35+F36+F37</f>
        <v>0</v>
      </c>
      <c r="G19" s="27">
        <f>G20+G21+G22+G23+G24+G25+G26+G27+G28+G29+G30+G31+G32+G33+G34+G35+G36+G37</f>
        <v>0</v>
      </c>
    </row>
    <row r="20" spans="1:7" ht="20.25" customHeight="1">
      <c r="A20" s="14" t="str">
        <f t="shared" si="0"/>
        <v>b</v>
      </c>
      <c r="B20" s="40" t="s">
        <v>86</v>
      </c>
      <c r="C20" s="78" t="s">
        <v>11</v>
      </c>
      <c r="D20" s="40"/>
      <c r="E20" s="40"/>
      <c r="F20" s="40"/>
      <c r="G20" s="40"/>
    </row>
    <row r="21" spans="1:7" ht="20.25" customHeight="1">
      <c r="A21" s="14" t="str">
        <f t="shared" si="0"/>
        <v>b</v>
      </c>
      <c r="B21" s="40" t="s">
        <v>87</v>
      </c>
      <c r="C21" s="78" t="s">
        <v>12</v>
      </c>
      <c r="D21" s="40"/>
      <c r="E21" s="40"/>
      <c r="F21" s="40"/>
      <c r="G21" s="40"/>
    </row>
    <row r="22" spans="1:7" ht="20.25" customHeight="1">
      <c r="A22" s="14" t="str">
        <f t="shared" si="0"/>
        <v>b</v>
      </c>
      <c r="B22" s="40" t="s">
        <v>88</v>
      </c>
      <c r="C22" s="78" t="s">
        <v>13</v>
      </c>
      <c r="D22" s="40"/>
      <c r="E22" s="40"/>
      <c r="F22" s="40"/>
      <c r="G22" s="40"/>
    </row>
    <row r="23" spans="1:7" ht="20.25" customHeight="1">
      <c r="A23" s="14" t="str">
        <f t="shared" si="0"/>
        <v>b</v>
      </c>
      <c r="B23" s="40" t="s">
        <v>89</v>
      </c>
      <c r="C23" s="78" t="s">
        <v>14</v>
      </c>
      <c r="D23" s="40"/>
      <c r="E23" s="40"/>
      <c r="F23" s="40"/>
      <c r="G23" s="40"/>
    </row>
    <row r="24" spans="1:7" ht="20.25" customHeight="1">
      <c r="A24" s="14" t="str">
        <f t="shared" si="0"/>
        <v>b</v>
      </c>
      <c r="B24" s="40" t="s">
        <v>90</v>
      </c>
      <c r="C24" s="78" t="s">
        <v>15</v>
      </c>
      <c r="D24" s="40"/>
      <c r="E24" s="40"/>
      <c r="F24" s="40"/>
      <c r="G24" s="40"/>
    </row>
    <row r="25" spans="1:7" ht="20.25" customHeight="1">
      <c r="A25" s="14" t="str">
        <f t="shared" si="0"/>
        <v>b</v>
      </c>
      <c r="B25" s="40" t="s">
        <v>91</v>
      </c>
      <c r="C25" s="78" t="s">
        <v>16</v>
      </c>
      <c r="D25" s="40"/>
      <c r="E25" s="40"/>
      <c r="F25" s="40"/>
      <c r="G25" s="40"/>
    </row>
    <row r="26" spans="1:7" ht="20.25" customHeight="1">
      <c r="A26" s="14" t="str">
        <f t="shared" si="0"/>
        <v>b</v>
      </c>
      <c r="B26" s="40" t="s">
        <v>92</v>
      </c>
      <c r="C26" s="78" t="s">
        <v>17</v>
      </c>
      <c r="D26" s="40"/>
      <c r="E26" s="40"/>
      <c r="F26" s="40"/>
      <c r="G26" s="40"/>
    </row>
    <row r="27" spans="1:7" ht="20.25" customHeight="1">
      <c r="A27" s="14" t="str">
        <f t="shared" si="0"/>
        <v>b</v>
      </c>
      <c r="B27" s="40" t="s">
        <v>93</v>
      </c>
      <c r="C27" s="78" t="s">
        <v>18</v>
      </c>
      <c r="D27" s="40"/>
      <c r="E27" s="40"/>
      <c r="F27" s="40"/>
      <c r="G27" s="40"/>
    </row>
    <row r="28" spans="1:7" ht="20.25" customHeight="1">
      <c r="A28" s="14" t="str">
        <f t="shared" si="0"/>
        <v>b</v>
      </c>
      <c r="B28" s="40" t="s">
        <v>94</v>
      </c>
      <c r="C28" s="78" t="s">
        <v>19</v>
      </c>
      <c r="D28" s="40"/>
      <c r="E28" s="40"/>
      <c r="F28" s="40"/>
      <c r="G28" s="40"/>
    </row>
    <row r="29" spans="1:7" ht="20.25" customHeight="1">
      <c r="A29" s="14" t="str">
        <f t="shared" si="0"/>
        <v>b</v>
      </c>
      <c r="B29" s="40" t="s">
        <v>95</v>
      </c>
      <c r="C29" s="78" t="s">
        <v>20</v>
      </c>
      <c r="D29" s="40"/>
      <c r="E29" s="40"/>
      <c r="F29" s="40"/>
      <c r="G29" s="40"/>
    </row>
    <row r="30" spans="1:7" ht="20.25" customHeight="1">
      <c r="A30" s="14" t="str">
        <f t="shared" si="0"/>
        <v>b</v>
      </c>
      <c r="B30" s="40" t="s">
        <v>96</v>
      </c>
      <c r="C30" s="78" t="s">
        <v>21</v>
      </c>
      <c r="D30" s="40"/>
      <c r="E30" s="40"/>
      <c r="F30" s="40"/>
      <c r="G30" s="40"/>
    </row>
    <row r="31" spans="1:7" ht="20.25" customHeight="1">
      <c r="A31" s="14" t="str">
        <f t="shared" si="0"/>
        <v>b</v>
      </c>
      <c r="B31" s="40" t="s">
        <v>97</v>
      </c>
      <c r="C31" s="78" t="s">
        <v>22</v>
      </c>
      <c r="D31" s="40"/>
      <c r="E31" s="40"/>
      <c r="F31" s="40"/>
      <c r="G31" s="40"/>
    </row>
    <row r="32" spans="1:7" ht="20.25" customHeight="1">
      <c r="A32" s="14" t="str">
        <f t="shared" si="0"/>
        <v>b</v>
      </c>
      <c r="B32" s="40" t="s">
        <v>98</v>
      </c>
      <c r="C32" s="78" t="s">
        <v>23</v>
      </c>
      <c r="D32" s="40"/>
      <c r="E32" s="40"/>
      <c r="F32" s="40"/>
      <c r="G32" s="40"/>
    </row>
    <row r="33" spans="1:12" ht="20.25" customHeight="1">
      <c r="A33" s="14" t="str">
        <f t="shared" si="0"/>
        <v>b</v>
      </c>
      <c r="B33" s="40" t="s">
        <v>99</v>
      </c>
      <c r="C33" s="78" t="s">
        <v>24</v>
      </c>
      <c r="D33" s="40"/>
      <c r="E33" s="40"/>
      <c r="F33" s="40"/>
      <c r="G33" s="40"/>
    </row>
    <row r="34" spans="1:12" ht="25.5">
      <c r="A34" s="14" t="str">
        <f t="shared" si="0"/>
        <v>b</v>
      </c>
      <c r="B34" s="40" t="s">
        <v>100</v>
      </c>
      <c r="C34" s="78" t="s">
        <v>25</v>
      </c>
      <c r="D34" s="40"/>
      <c r="E34" s="40"/>
      <c r="F34" s="40"/>
      <c r="G34" s="40"/>
      <c r="K34" s="28"/>
      <c r="L34" s="28"/>
    </row>
    <row r="35" spans="1:12" ht="20.25" customHeight="1">
      <c r="A35" s="14" t="str">
        <f t="shared" si="0"/>
        <v>b</v>
      </c>
      <c r="B35" s="40" t="s">
        <v>101</v>
      </c>
      <c r="C35" s="78" t="s">
        <v>26</v>
      </c>
      <c r="D35" s="40"/>
      <c r="E35" s="40"/>
      <c r="F35" s="40"/>
      <c r="G35" s="40"/>
      <c r="K35" s="28"/>
      <c r="L35" s="28"/>
    </row>
    <row r="36" spans="1:12" ht="20.25" customHeight="1">
      <c r="A36" s="14" t="str">
        <f t="shared" si="0"/>
        <v>b</v>
      </c>
      <c r="B36" s="40" t="s">
        <v>102</v>
      </c>
      <c r="C36" s="78" t="s">
        <v>27</v>
      </c>
      <c r="D36" s="40"/>
      <c r="E36" s="40"/>
      <c r="F36" s="40"/>
      <c r="G36" s="40"/>
      <c r="K36" s="28"/>
      <c r="L36" s="28"/>
    </row>
    <row r="37" spans="1:12" ht="20.25" customHeight="1">
      <c r="A37" s="14" t="str">
        <f t="shared" si="0"/>
        <v>b</v>
      </c>
      <c r="B37" s="40" t="s">
        <v>103</v>
      </c>
      <c r="C37" s="78" t="s">
        <v>28</v>
      </c>
      <c r="D37" s="40"/>
      <c r="E37" s="40"/>
      <c r="F37" s="40"/>
      <c r="G37" s="40"/>
      <c r="K37" s="28"/>
      <c r="L37" s="28"/>
    </row>
    <row r="38" spans="1:12" ht="35.25" customHeight="1">
      <c r="A38" s="14" t="str">
        <f t="shared" si="0"/>
        <v>a</v>
      </c>
      <c r="B38" s="27" t="s">
        <v>104</v>
      </c>
      <c r="C38" s="76" t="s">
        <v>29</v>
      </c>
      <c r="D38" s="27">
        <f>D39+D42+D47</f>
        <v>394301.19000000006</v>
      </c>
      <c r="E38" s="27">
        <f>E39+E42+E47</f>
        <v>265000</v>
      </c>
      <c r="F38" s="27">
        <f>F39+F42+F47</f>
        <v>199296.59</v>
      </c>
      <c r="G38" s="27">
        <f>G39+G42+G47</f>
        <v>310000</v>
      </c>
      <c r="J38" s="30"/>
      <c r="K38" s="28"/>
      <c r="L38" s="28"/>
    </row>
    <row r="39" spans="1:12" ht="31.5" customHeight="1">
      <c r="A39" s="14" t="str">
        <f t="shared" si="0"/>
        <v>b</v>
      </c>
      <c r="B39" s="27" t="s">
        <v>105</v>
      </c>
      <c r="C39" s="76" t="s">
        <v>30</v>
      </c>
      <c r="D39" s="27">
        <f>D40+D41</f>
        <v>0</v>
      </c>
      <c r="E39" s="27">
        <f>E40+E41</f>
        <v>0</v>
      </c>
      <c r="F39" s="27">
        <f>F40+F41</f>
        <v>0</v>
      </c>
      <c r="G39" s="27">
        <f>G40+G41</f>
        <v>0</v>
      </c>
      <c r="J39" s="30"/>
      <c r="K39" s="28"/>
      <c r="L39" s="28"/>
    </row>
    <row r="40" spans="1:12">
      <c r="A40" s="14" t="str">
        <f t="shared" si="0"/>
        <v>b</v>
      </c>
      <c r="B40" s="40" t="s">
        <v>106</v>
      </c>
      <c r="C40" s="78" t="s">
        <v>31</v>
      </c>
      <c r="D40" s="40"/>
      <c r="E40" s="40"/>
      <c r="F40" s="40"/>
      <c r="G40" s="40"/>
      <c r="J40" s="30"/>
      <c r="K40" s="28"/>
      <c r="L40" s="28"/>
    </row>
    <row r="41" spans="1:12">
      <c r="A41" s="14" t="str">
        <f t="shared" si="0"/>
        <v>b</v>
      </c>
      <c r="B41" s="40" t="s">
        <v>107</v>
      </c>
      <c r="C41" s="78" t="s">
        <v>32</v>
      </c>
      <c r="D41" s="40"/>
      <c r="E41" s="40"/>
      <c r="F41" s="40"/>
      <c r="G41" s="40"/>
      <c r="K41" s="28"/>
      <c r="L41" s="28"/>
    </row>
    <row r="42" spans="1:12">
      <c r="A42" s="14" t="str">
        <f t="shared" si="0"/>
        <v>a</v>
      </c>
      <c r="B42" s="41" t="s">
        <v>108</v>
      </c>
      <c r="C42" s="79" t="s">
        <v>33</v>
      </c>
      <c r="D42" s="41">
        <f>D43+D44+D45+D46</f>
        <v>394301.19000000006</v>
      </c>
      <c r="E42" s="41">
        <f>E43+E44+E45+E46</f>
        <v>265000</v>
      </c>
      <c r="F42" s="41">
        <f>F43+F44+F45+F46</f>
        <v>199296.59</v>
      </c>
      <c r="G42" s="41">
        <f>G43+G44+G45+G46</f>
        <v>310000</v>
      </c>
    </row>
    <row r="43" spans="1:12" ht="25.5">
      <c r="A43" s="14" t="str">
        <f t="shared" si="0"/>
        <v>a</v>
      </c>
      <c r="B43" s="42" t="s">
        <v>109</v>
      </c>
      <c r="C43" s="80" t="s">
        <v>34</v>
      </c>
      <c r="D43" s="42">
        <v>212779.99000000002</v>
      </c>
      <c r="E43" s="42">
        <v>150000</v>
      </c>
      <c r="F43" s="42">
        <v>68055.09</v>
      </c>
      <c r="G43" s="42">
        <v>75000</v>
      </c>
    </row>
    <row r="44" spans="1:12" ht="25.5">
      <c r="A44" s="14" t="str">
        <f t="shared" si="0"/>
        <v>b</v>
      </c>
      <c r="B44" s="42" t="s">
        <v>110</v>
      </c>
      <c r="C44" s="80" t="s">
        <v>35</v>
      </c>
      <c r="D44" s="42"/>
      <c r="E44" s="42"/>
      <c r="F44" s="42"/>
      <c r="G44" s="42"/>
    </row>
    <row r="45" spans="1:12" ht="25.5">
      <c r="A45" s="14" t="str">
        <f t="shared" si="0"/>
        <v>b</v>
      </c>
      <c r="B45" s="42" t="s">
        <v>111</v>
      </c>
      <c r="C45" s="80" t="s">
        <v>36</v>
      </c>
      <c r="D45" s="42"/>
      <c r="E45" s="42"/>
      <c r="F45" s="42"/>
      <c r="G45" s="42"/>
    </row>
    <row r="46" spans="1:12">
      <c r="A46" s="14" t="str">
        <f>IF((D46+E46+G46)&gt;0,"a","b")</f>
        <v>a</v>
      </c>
      <c r="B46" s="42" t="s">
        <v>112</v>
      </c>
      <c r="C46" s="80" t="s">
        <v>37</v>
      </c>
      <c r="D46" s="69">
        <v>181521.2</v>
      </c>
      <c r="E46" s="42">
        <v>115000</v>
      </c>
      <c r="F46" s="42">
        <v>131241.5</v>
      </c>
      <c r="G46" s="42">
        <v>235000</v>
      </c>
    </row>
    <row r="47" spans="1:12" ht="25.5">
      <c r="A47" s="14" t="str">
        <f t="shared" si="0"/>
        <v>b</v>
      </c>
      <c r="B47" s="40" t="s">
        <v>113</v>
      </c>
      <c r="C47" s="78" t="s">
        <v>38</v>
      </c>
      <c r="D47" s="40"/>
      <c r="E47" s="40"/>
      <c r="F47" s="40"/>
      <c r="G47" s="40"/>
    </row>
    <row r="48" spans="1:12">
      <c r="A48" s="14" t="str">
        <f>IF((D48+E48+G48)&gt;0,"a","b")</f>
        <v>b</v>
      </c>
      <c r="B48" s="40" t="s">
        <v>114</v>
      </c>
      <c r="C48" s="78" t="s">
        <v>39</v>
      </c>
      <c r="D48" s="40"/>
      <c r="E48" s="40"/>
      <c r="F48" s="40"/>
      <c r="G48" s="40"/>
    </row>
    <row r="49" spans="1:7">
      <c r="A49" s="14" t="str">
        <f t="shared" si="0"/>
        <v>b</v>
      </c>
      <c r="B49" s="27" t="s">
        <v>115</v>
      </c>
      <c r="C49" s="76" t="s">
        <v>40</v>
      </c>
      <c r="D49" s="27">
        <f>D50+D73+D74+D75+D76+D77+D78</f>
        <v>0</v>
      </c>
      <c r="E49" s="27">
        <f>E50+E73+E74+E75+E76+E77+E78</f>
        <v>0</v>
      </c>
      <c r="F49" s="27">
        <f>F50+F73+F74+F75+F76+F77+F78</f>
        <v>0</v>
      </c>
      <c r="G49" s="27">
        <f>G50+G73+G74+G75+G76+G77+G78</f>
        <v>0</v>
      </c>
    </row>
    <row r="50" spans="1:7" ht="30">
      <c r="A50" s="14" t="str">
        <f t="shared" si="0"/>
        <v>b</v>
      </c>
      <c r="B50" s="27" t="s">
        <v>116</v>
      </c>
      <c r="C50" s="76" t="s">
        <v>41</v>
      </c>
      <c r="D50" s="27">
        <f>D51+D52+D53+D54+D55+D56+D57+D63+D64+D65+D66+D71+D72</f>
        <v>0</v>
      </c>
      <c r="E50" s="27">
        <f>E51+E52+E53+E54+E55+E56+E57+E63+E64+E65+E66+E71+E72</f>
        <v>0</v>
      </c>
      <c r="F50" s="27">
        <f>F51+F52+F53+F54+F55+F56+F57+F63+F64+F65+F66+F71+F72</f>
        <v>0</v>
      </c>
      <c r="G50" s="27">
        <f>G51+G52+G53+G54+G55+G56+G57+G63+G64+G65+G66+G71+G72</f>
        <v>0</v>
      </c>
    </row>
    <row r="51" spans="1:7" ht="38.25">
      <c r="A51" s="14" t="str">
        <f t="shared" si="0"/>
        <v>b</v>
      </c>
      <c r="B51" s="40" t="s">
        <v>117</v>
      </c>
      <c r="C51" s="78" t="s">
        <v>42</v>
      </c>
      <c r="D51" s="40"/>
      <c r="E51" s="40"/>
      <c r="F51" s="40"/>
      <c r="G51" s="40"/>
    </row>
    <row r="52" spans="1:7" ht="25.5">
      <c r="A52" s="14" t="str">
        <f t="shared" si="0"/>
        <v>b</v>
      </c>
      <c r="B52" s="40" t="s">
        <v>118</v>
      </c>
      <c r="C52" s="78" t="s">
        <v>43</v>
      </c>
      <c r="D52" s="40"/>
      <c r="E52" s="40"/>
      <c r="F52" s="40"/>
      <c r="G52" s="40"/>
    </row>
    <row r="53" spans="1:7" ht="38.25">
      <c r="A53" s="14" t="str">
        <f t="shared" si="0"/>
        <v>b</v>
      </c>
      <c r="B53" s="40" t="s">
        <v>119</v>
      </c>
      <c r="C53" s="78" t="s">
        <v>44</v>
      </c>
      <c r="D53" s="40"/>
      <c r="E53" s="40"/>
      <c r="F53" s="40"/>
      <c r="G53" s="40"/>
    </row>
    <row r="54" spans="1:7" ht="38.25">
      <c r="A54" s="14" t="str">
        <f t="shared" si="0"/>
        <v>b</v>
      </c>
      <c r="B54" s="40" t="s">
        <v>120</v>
      </c>
      <c r="C54" s="78" t="s">
        <v>45</v>
      </c>
      <c r="D54" s="40"/>
      <c r="E54" s="40"/>
      <c r="F54" s="40"/>
      <c r="G54" s="40"/>
    </row>
    <row r="55" spans="1:7" ht="38.25">
      <c r="A55" s="14" t="str">
        <f t="shared" si="0"/>
        <v>b</v>
      </c>
      <c r="B55" s="40" t="s">
        <v>121</v>
      </c>
      <c r="C55" s="78" t="s">
        <v>46</v>
      </c>
      <c r="D55" s="40"/>
      <c r="E55" s="40"/>
      <c r="F55" s="40"/>
      <c r="G55" s="40"/>
    </row>
    <row r="56" spans="1:7" ht="38.25">
      <c r="A56" s="14" t="str">
        <f t="shared" si="0"/>
        <v>b</v>
      </c>
      <c r="B56" s="40" t="s">
        <v>122</v>
      </c>
      <c r="C56" s="78" t="s">
        <v>47</v>
      </c>
      <c r="D56" s="40"/>
      <c r="E56" s="40"/>
      <c r="F56" s="40"/>
      <c r="G56" s="40"/>
    </row>
    <row r="57" spans="1:7" ht="60">
      <c r="A57" s="14" t="str">
        <f t="shared" si="0"/>
        <v>b</v>
      </c>
      <c r="B57" s="27" t="s">
        <v>123</v>
      </c>
      <c r="C57" s="76" t="s">
        <v>48</v>
      </c>
      <c r="D57" s="27">
        <f>D58+D59+D60+D61+D62</f>
        <v>0</v>
      </c>
      <c r="E57" s="27">
        <f>E58+E59+E60+E61+E62</f>
        <v>0</v>
      </c>
      <c r="F57" s="27">
        <f>F58+F59+F60+F61+F62</f>
        <v>0</v>
      </c>
      <c r="G57" s="27">
        <f>G58+G59+G60+G61+G62</f>
        <v>0</v>
      </c>
    </row>
    <row r="58" spans="1:7">
      <c r="A58" s="14" t="str">
        <f t="shared" si="0"/>
        <v>b</v>
      </c>
      <c r="B58" s="40" t="s">
        <v>124</v>
      </c>
      <c r="C58" s="78" t="s">
        <v>49</v>
      </c>
      <c r="D58" s="40"/>
      <c r="E58" s="40"/>
      <c r="F58" s="40"/>
      <c r="G58" s="40"/>
    </row>
    <row r="59" spans="1:7" ht="25.5">
      <c r="A59" s="14" t="str">
        <f t="shared" si="0"/>
        <v>b</v>
      </c>
      <c r="B59" s="40" t="s">
        <v>125</v>
      </c>
      <c r="C59" s="78" t="s">
        <v>50</v>
      </c>
      <c r="D59" s="40"/>
      <c r="E59" s="40"/>
      <c r="F59" s="40"/>
      <c r="G59" s="40"/>
    </row>
    <row r="60" spans="1:7">
      <c r="A60" s="14" t="str">
        <f t="shared" si="0"/>
        <v>b</v>
      </c>
      <c r="B60" s="40" t="s">
        <v>126</v>
      </c>
      <c r="C60" s="78" t="s">
        <v>51</v>
      </c>
      <c r="D60" s="40"/>
      <c r="E60" s="40"/>
      <c r="F60" s="40"/>
      <c r="G60" s="40"/>
    </row>
    <row r="61" spans="1:7">
      <c r="A61" s="14" t="str">
        <f t="shared" si="0"/>
        <v>b</v>
      </c>
      <c r="B61" s="40" t="s">
        <v>127</v>
      </c>
      <c r="C61" s="78" t="s">
        <v>52</v>
      </c>
      <c r="D61" s="40"/>
      <c r="E61" s="40"/>
      <c r="F61" s="40"/>
      <c r="G61" s="40"/>
    </row>
    <row r="62" spans="1:7" ht="25.5">
      <c r="A62" s="14" t="str">
        <f t="shared" si="0"/>
        <v>b</v>
      </c>
      <c r="B62" s="40" t="s">
        <v>128</v>
      </c>
      <c r="C62" s="78" t="s">
        <v>156</v>
      </c>
      <c r="D62" s="40"/>
      <c r="E62" s="40"/>
      <c r="F62" s="40"/>
      <c r="G62" s="40"/>
    </row>
    <row r="63" spans="1:7" ht="25.5">
      <c r="A63" s="14" t="str">
        <f t="shared" si="0"/>
        <v>b</v>
      </c>
      <c r="B63" s="40" t="s">
        <v>129</v>
      </c>
      <c r="C63" s="78" t="s">
        <v>53</v>
      </c>
      <c r="D63" s="40"/>
      <c r="E63" s="40"/>
      <c r="F63" s="40"/>
      <c r="G63" s="40"/>
    </row>
    <row r="64" spans="1:7" ht="25.5">
      <c r="A64" s="14" t="str">
        <f t="shared" si="0"/>
        <v>b</v>
      </c>
      <c r="B64" s="40" t="s">
        <v>130</v>
      </c>
      <c r="C64" s="78" t="s">
        <v>54</v>
      </c>
      <c r="D64" s="40"/>
      <c r="E64" s="40"/>
      <c r="F64" s="40"/>
      <c r="G64" s="40"/>
    </row>
    <row r="65" spans="1:7" ht="38.25">
      <c r="A65" s="14" t="str">
        <f t="shared" si="0"/>
        <v>b</v>
      </c>
      <c r="B65" s="40" t="s">
        <v>131</v>
      </c>
      <c r="C65" s="78" t="s">
        <v>55</v>
      </c>
      <c r="D65" s="40"/>
      <c r="E65" s="40"/>
      <c r="F65" s="40"/>
      <c r="G65" s="40"/>
    </row>
    <row r="66" spans="1:7" ht="75">
      <c r="A66" s="14" t="str">
        <f t="shared" ref="A66:A88" si="1">IF((D66+E66+G66)&gt;0,"a","b")</f>
        <v>b</v>
      </c>
      <c r="B66" s="27" t="s">
        <v>132</v>
      </c>
      <c r="C66" s="76" t="s">
        <v>56</v>
      </c>
      <c r="D66" s="27">
        <f>D67+D68+D69+D70</f>
        <v>0</v>
      </c>
      <c r="E66" s="27">
        <f>E67+E68+E69+E70</f>
        <v>0</v>
      </c>
      <c r="F66" s="27">
        <f>F67+F68+F69+F70</f>
        <v>0</v>
      </c>
      <c r="G66" s="27">
        <f>G67+G68+G69+G70</f>
        <v>0</v>
      </c>
    </row>
    <row r="67" spans="1:7">
      <c r="A67" s="14" t="str">
        <f t="shared" si="1"/>
        <v>b</v>
      </c>
      <c r="B67" s="40" t="s">
        <v>133</v>
      </c>
      <c r="C67" s="78" t="s">
        <v>57</v>
      </c>
      <c r="D67" s="40"/>
      <c r="E67" s="40"/>
      <c r="F67" s="40"/>
      <c r="G67" s="40"/>
    </row>
    <row r="68" spans="1:7" ht="25.5">
      <c r="A68" s="14" t="str">
        <f t="shared" si="1"/>
        <v>b</v>
      </c>
      <c r="B68" s="40" t="s">
        <v>134</v>
      </c>
      <c r="C68" s="78" t="s">
        <v>58</v>
      </c>
      <c r="D68" s="40"/>
      <c r="E68" s="40"/>
      <c r="F68" s="40"/>
      <c r="G68" s="40"/>
    </row>
    <row r="69" spans="1:7">
      <c r="A69" s="14" t="str">
        <f t="shared" si="1"/>
        <v>b</v>
      </c>
      <c r="B69" s="40" t="s">
        <v>135</v>
      </c>
      <c r="C69" s="78" t="s">
        <v>59</v>
      </c>
      <c r="D69" s="40"/>
      <c r="E69" s="40"/>
      <c r="F69" s="40"/>
      <c r="G69" s="40"/>
    </row>
    <row r="70" spans="1:7" ht="38.25">
      <c r="A70" s="14" t="str">
        <f t="shared" si="1"/>
        <v>b</v>
      </c>
      <c r="B70" s="40" t="s">
        <v>136</v>
      </c>
      <c r="C70" s="78" t="s">
        <v>60</v>
      </c>
      <c r="D70" s="40"/>
      <c r="E70" s="40"/>
      <c r="F70" s="40"/>
      <c r="G70" s="40"/>
    </row>
    <row r="71" spans="1:7" ht="38.25">
      <c r="A71" s="14" t="str">
        <f t="shared" si="1"/>
        <v>b</v>
      </c>
      <c r="B71" s="40" t="s">
        <v>137</v>
      </c>
      <c r="C71" s="78" t="s">
        <v>61</v>
      </c>
      <c r="D71" s="40"/>
      <c r="E71" s="40"/>
      <c r="F71" s="40"/>
      <c r="G71" s="40"/>
    </row>
    <row r="72" spans="1:7" ht="25.5">
      <c r="A72" s="14" t="str">
        <f t="shared" si="1"/>
        <v>b</v>
      </c>
      <c r="B72" s="40" t="s">
        <v>138</v>
      </c>
      <c r="C72" s="78" t="s">
        <v>62</v>
      </c>
      <c r="D72" s="40"/>
      <c r="E72" s="40"/>
      <c r="F72" s="40"/>
      <c r="G72" s="40"/>
    </row>
    <row r="73" spans="1:7" ht="25.5">
      <c r="A73" s="14" t="str">
        <f t="shared" si="1"/>
        <v>b</v>
      </c>
      <c r="B73" s="40" t="s">
        <v>139</v>
      </c>
      <c r="C73" s="78" t="s">
        <v>63</v>
      </c>
      <c r="D73" s="40"/>
      <c r="E73" s="40"/>
      <c r="F73" s="40"/>
      <c r="G73" s="40"/>
    </row>
    <row r="74" spans="1:7" ht="25.5">
      <c r="A74" s="14" t="str">
        <f t="shared" si="1"/>
        <v>b</v>
      </c>
      <c r="B74" s="40" t="s">
        <v>140</v>
      </c>
      <c r="C74" s="78" t="s">
        <v>64</v>
      </c>
      <c r="D74" s="40"/>
      <c r="E74" s="40"/>
      <c r="F74" s="40"/>
      <c r="G74" s="40"/>
    </row>
    <row r="75" spans="1:7" ht="25.5">
      <c r="A75" s="14" t="str">
        <f t="shared" si="1"/>
        <v>b</v>
      </c>
      <c r="B75" s="40" t="s">
        <v>141</v>
      </c>
      <c r="C75" s="78" t="s">
        <v>65</v>
      </c>
      <c r="D75" s="40"/>
      <c r="E75" s="40"/>
      <c r="F75" s="40"/>
      <c r="G75" s="40"/>
    </row>
    <row r="76" spans="1:7" ht="25.5">
      <c r="A76" s="14" t="str">
        <f t="shared" si="1"/>
        <v>b</v>
      </c>
      <c r="B76" s="40" t="s">
        <v>142</v>
      </c>
      <c r="C76" s="78" t="s">
        <v>66</v>
      </c>
      <c r="D76" s="40"/>
      <c r="E76" s="40"/>
      <c r="F76" s="40"/>
      <c r="G76" s="40"/>
    </row>
    <row r="77" spans="1:7" ht="25.5">
      <c r="A77" s="14" t="str">
        <f t="shared" si="1"/>
        <v>b</v>
      </c>
      <c r="B77" s="40" t="s">
        <v>143</v>
      </c>
      <c r="C77" s="78" t="s">
        <v>67</v>
      </c>
      <c r="D77" s="40"/>
      <c r="E77" s="40"/>
      <c r="F77" s="40"/>
      <c r="G77" s="40"/>
    </row>
    <row r="78" spans="1:7" ht="25.5">
      <c r="A78" s="14" t="str">
        <f t="shared" si="1"/>
        <v>b</v>
      </c>
      <c r="B78" s="40" t="s">
        <v>144</v>
      </c>
      <c r="C78" s="78" t="s">
        <v>68</v>
      </c>
      <c r="D78" s="40"/>
      <c r="E78" s="40"/>
      <c r="F78" s="40"/>
      <c r="G78" s="40"/>
    </row>
    <row r="79" spans="1:7">
      <c r="A79" s="14" t="str">
        <f t="shared" si="1"/>
        <v>b</v>
      </c>
      <c r="B79" s="27" t="s">
        <v>145</v>
      </c>
      <c r="C79" s="76" t="s">
        <v>69</v>
      </c>
      <c r="D79" s="27">
        <f>D80+D81</f>
        <v>0</v>
      </c>
      <c r="E79" s="27">
        <f>E80+E81</f>
        <v>0</v>
      </c>
      <c r="F79" s="27">
        <f>F80+F81</f>
        <v>0</v>
      </c>
      <c r="G79" s="27">
        <f>G80+G81</f>
        <v>0</v>
      </c>
    </row>
    <row r="80" spans="1:7">
      <c r="A80" s="14" t="str">
        <f t="shared" si="1"/>
        <v>b</v>
      </c>
      <c r="B80" s="40" t="s">
        <v>146</v>
      </c>
      <c r="C80" s="78" t="s">
        <v>70</v>
      </c>
      <c r="D80" s="40"/>
      <c r="E80" s="40"/>
      <c r="F80" s="40"/>
      <c r="G80" s="40"/>
    </row>
    <row r="81" spans="1:7">
      <c r="A81" s="14" t="str">
        <f t="shared" si="1"/>
        <v>b</v>
      </c>
      <c r="B81" s="40" t="s">
        <v>147</v>
      </c>
      <c r="C81" s="78" t="s">
        <v>71</v>
      </c>
      <c r="D81" s="40"/>
      <c r="E81" s="40"/>
      <c r="F81" s="40"/>
      <c r="G81" s="40"/>
    </row>
    <row r="82" spans="1:7">
      <c r="A82" s="14" t="str">
        <f t="shared" si="1"/>
        <v>b</v>
      </c>
      <c r="B82" s="27" t="s">
        <v>148</v>
      </c>
      <c r="C82" s="76" t="s">
        <v>72</v>
      </c>
      <c r="D82" s="27">
        <f>D83+D84+D85+D86+D87+D88</f>
        <v>0</v>
      </c>
      <c r="E82" s="27">
        <f>E83+E84+E85+E86+E87+E88</f>
        <v>0</v>
      </c>
      <c r="F82" s="27">
        <f>F83+F84+F85+F86+F87+F88</f>
        <v>0</v>
      </c>
      <c r="G82" s="27">
        <f>G83+G84+G85+G86+G87+G88</f>
        <v>0</v>
      </c>
    </row>
    <row r="83" spans="1:7" ht="38.25">
      <c r="A83" s="14" t="str">
        <f t="shared" si="1"/>
        <v>b</v>
      </c>
      <c r="B83" s="40" t="s">
        <v>149</v>
      </c>
      <c r="C83" s="78" t="s">
        <v>73</v>
      </c>
      <c r="D83" s="40"/>
      <c r="E83" s="40"/>
      <c r="F83" s="40"/>
      <c r="G83" s="40"/>
    </row>
    <row r="84" spans="1:7">
      <c r="A84" s="14" t="str">
        <f t="shared" si="1"/>
        <v>b</v>
      </c>
      <c r="B84" s="40" t="s">
        <v>150</v>
      </c>
      <c r="C84" s="78" t="s">
        <v>74</v>
      </c>
      <c r="D84" s="40"/>
      <c r="E84" s="40"/>
      <c r="F84" s="40"/>
      <c r="G84" s="40"/>
    </row>
    <row r="85" spans="1:7" ht="25.5">
      <c r="A85" s="14" t="str">
        <f t="shared" si="1"/>
        <v>b</v>
      </c>
      <c r="B85" s="40" t="s">
        <v>151</v>
      </c>
      <c r="C85" s="78" t="s">
        <v>75</v>
      </c>
      <c r="D85" s="40"/>
      <c r="E85" s="40"/>
      <c r="F85" s="40"/>
      <c r="G85" s="40"/>
    </row>
    <row r="86" spans="1:7" ht="20.25" customHeight="1">
      <c r="A86" s="14" t="str">
        <f t="shared" si="1"/>
        <v>b</v>
      </c>
      <c r="B86" s="40" t="s">
        <v>152</v>
      </c>
      <c r="C86" s="78" t="s">
        <v>76</v>
      </c>
      <c r="D86" s="40"/>
      <c r="E86" s="40"/>
      <c r="F86" s="40"/>
      <c r="G86" s="40"/>
    </row>
    <row r="87" spans="1:7" ht="20.25" customHeight="1">
      <c r="A87" s="14" t="str">
        <f t="shared" si="1"/>
        <v>b</v>
      </c>
      <c r="B87" s="40" t="s">
        <v>153</v>
      </c>
      <c r="C87" s="78" t="s">
        <v>77</v>
      </c>
      <c r="D87" s="40"/>
      <c r="E87" s="40"/>
      <c r="F87" s="40"/>
      <c r="G87" s="40"/>
    </row>
    <row r="88" spans="1:7" ht="20.25" customHeight="1">
      <c r="A88" s="14" t="str">
        <f t="shared" si="1"/>
        <v>b</v>
      </c>
      <c r="B88" s="40" t="s">
        <v>154</v>
      </c>
      <c r="C88" s="78" t="s">
        <v>78</v>
      </c>
      <c r="D88" s="40"/>
      <c r="E88" s="40"/>
      <c r="F88" s="40"/>
      <c r="G88" s="40"/>
    </row>
    <row r="89" spans="1:7">
      <c r="C89" s="81"/>
      <c r="E89" s="29"/>
      <c r="F89" s="29"/>
    </row>
    <row r="90" spans="1:7" ht="14.45" customHeight="1">
      <c r="C90" s="81"/>
      <c r="E90" s="29"/>
      <c r="F90" s="29"/>
    </row>
    <row r="91" spans="1:7" ht="14.45" customHeight="1">
      <c r="C91" s="81"/>
      <c r="E91" s="29"/>
      <c r="F91" s="29"/>
    </row>
    <row r="92" spans="1:7">
      <c r="E92" s="29"/>
      <c r="F92" s="29"/>
    </row>
    <row r="93" spans="1:7">
      <c r="B93" s="82" t="s">
        <v>292</v>
      </c>
      <c r="C93" s="82"/>
      <c r="E93" s="29"/>
      <c r="F93" s="29"/>
    </row>
    <row r="94" spans="1:7">
      <c r="E94" s="29"/>
      <c r="F94" s="29"/>
    </row>
    <row r="95" spans="1:7">
      <c r="E95" s="29"/>
      <c r="F95" s="29"/>
    </row>
    <row r="96" spans="1:7">
      <c r="E96" s="29"/>
      <c r="F96" s="29"/>
    </row>
    <row r="97" spans="5:6">
      <c r="E97" s="29"/>
      <c r="F97" s="29"/>
    </row>
  </sheetData>
  <autoFilter ref="A9:G88"/>
  <mergeCells count="4">
    <mergeCell ref="B93:C93"/>
    <mergeCell ref="B4:G4"/>
    <mergeCell ref="B6:G6"/>
    <mergeCell ref="B7:G7"/>
  </mergeCells>
  <printOptions horizontalCentered="1"/>
  <pageMargins left="0.39370078740157483" right="0.15748031496062992" top="0.51181102362204722" bottom="0.15748031496062992" header="0.31496062992125984" footer="0.15748031496062992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view="pageBreakPreview" zoomScaleNormal="100" zoomScaleSheetLayoutView="100" workbookViewId="0">
      <selection activeCell="H15" sqref="H15"/>
    </sheetView>
  </sheetViews>
  <sheetFormatPr defaultColWidth="8.85546875" defaultRowHeight="15"/>
  <cols>
    <col min="1" max="2" width="3.7109375" style="2" customWidth="1"/>
    <col min="3" max="3" width="14.5703125" style="2" customWidth="1"/>
    <col min="4" max="4" width="54.7109375" style="3" customWidth="1"/>
    <col min="5" max="5" width="15.42578125" style="2" customWidth="1"/>
    <col min="6" max="6" width="18" style="3" customWidth="1"/>
    <col min="7" max="8" width="15.42578125" style="3" customWidth="1"/>
    <col min="9" max="10" width="47.5703125" style="3" customWidth="1"/>
    <col min="11" max="16384" width="8.85546875" style="3"/>
  </cols>
  <sheetData>
    <row r="1" spans="1:8">
      <c r="H1" s="4" t="s">
        <v>276</v>
      </c>
    </row>
    <row r="2" spans="1:8">
      <c r="H2" s="10" t="s">
        <v>616</v>
      </c>
    </row>
    <row r="3" spans="1:8">
      <c r="H3" s="10"/>
    </row>
    <row r="4" spans="1:8" ht="35.450000000000003" customHeight="1">
      <c r="C4" s="85" t="s">
        <v>289</v>
      </c>
      <c r="D4" s="85"/>
      <c r="E4" s="85"/>
      <c r="F4" s="85"/>
      <c r="G4" s="85"/>
      <c r="H4" s="85"/>
    </row>
    <row r="5" spans="1:8">
      <c r="D5" s="7"/>
      <c r="E5" s="7"/>
      <c r="F5" s="7"/>
      <c r="G5" s="7"/>
      <c r="H5" s="7"/>
    </row>
    <row r="6" spans="1:8">
      <c r="C6" s="86" t="s">
        <v>158</v>
      </c>
      <c r="D6" s="86"/>
      <c r="E6" s="86"/>
      <c r="F6" s="86"/>
      <c r="G6" s="86"/>
      <c r="H6" s="86"/>
    </row>
    <row r="7" spans="1:8" ht="15" customHeight="1">
      <c r="C7" s="86" t="s">
        <v>163</v>
      </c>
      <c r="D7" s="86"/>
      <c r="E7" s="86"/>
      <c r="F7" s="86"/>
      <c r="G7" s="86"/>
      <c r="H7" s="86"/>
    </row>
    <row r="8" spans="1:8" ht="15" customHeight="1">
      <c r="H8" s="10"/>
    </row>
    <row r="9" spans="1:8" ht="78" customHeight="1">
      <c r="C9" s="12" t="s">
        <v>278</v>
      </c>
      <c r="D9" s="11" t="s">
        <v>241</v>
      </c>
      <c r="E9" s="37" t="s">
        <v>400</v>
      </c>
      <c r="F9" s="38" t="s">
        <v>401</v>
      </c>
      <c r="G9" s="38" t="s">
        <v>402</v>
      </c>
      <c r="H9" s="39" t="s">
        <v>403</v>
      </c>
    </row>
    <row r="10" spans="1:8">
      <c r="A10" s="1"/>
      <c r="B10" s="14" t="str">
        <f t="shared" ref="B10:B71" si="0">IF((E10+F10+H10)&gt;0,"a","b")</f>
        <v>b</v>
      </c>
      <c r="C10" s="47">
        <v>31</v>
      </c>
      <c r="D10" s="48" t="s">
        <v>169</v>
      </c>
      <c r="E10" s="49">
        <f>E11+E70+E76+E77</f>
        <v>0</v>
      </c>
      <c r="F10" s="49">
        <f t="shared" ref="F10:H10" si="1">F11+F70+F76+F77</f>
        <v>0</v>
      </c>
      <c r="G10" s="49">
        <f t="shared" si="1"/>
        <v>0</v>
      </c>
      <c r="H10" s="49">
        <f t="shared" si="1"/>
        <v>0</v>
      </c>
    </row>
    <row r="11" spans="1:8">
      <c r="A11" s="1"/>
      <c r="B11" s="14" t="str">
        <f t="shared" si="0"/>
        <v>b</v>
      </c>
      <c r="C11" s="50">
        <v>31.1</v>
      </c>
      <c r="D11" s="51" t="s">
        <v>170</v>
      </c>
      <c r="E11" s="52">
        <f>E12+E26+E56+E69</f>
        <v>0</v>
      </c>
      <c r="F11" s="52">
        <f t="shared" ref="F11:H11" si="2">F12+F26+F56+F69</f>
        <v>0</v>
      </c>
      <c r="G11" s="52">
        <f t="shared" si="2"/>
        <v>0</v>
      </c>
      <c r="H11" s="52">
        <f t="shared" si="2"/>
        <v>0</v>
      </c>
    </row>
    <row r="12" spans="1:8">
      <c r="A12" s="1"/>
      <c r="B12" s="14" t="str">
        <f t="shared" si="0"/>
        <v>b</v>
      </c>
      <c r="C12" s="53" t="s">
        <v>222</v>
      </c>
      <c r="D12" s="54" t="s">
        <v>284</v>
      </c>
      <c r="E12" s="55">
        <f>E13+E14+E15+E25</f>
        <v>0</v>
      </c>
      <c r="F12" s="55">
        <f t="shared" ref="F12:H12" si="3">F13+F14+F15+F25</f>
        <v>0</v>
      </c>
      <c r="G12" s="55">
        <f t="shared" si="3"/>
        <v>0</v>
      </c>
      <c r="H12" s="55">
        <f t="shared" si="3"/>
        <v>0</v>
      </c>
    </row>
    <row r="13" spans="1:8">
      <c r="A13" s="1"/>
      <c r="B13" s="14" t="str">
        <f t="shared" si="0"/>
        <v>b</v>
      </c>
      <c r="C13" s="56" t="s">
        <v>223</v>
      </c>
      <c r="D13" s="57" t="s">
        <v>171</v>
      </c>
      <c r="E13" s="58"/>
      <c r="F13" s="58"/>
      <c r="G13" s="58"/>
      <c r="H13" s="58"/>
    </row>
    <row r="14" spans="1:8">
      <c r="A14" s="1"/>
      <c r="B14" s="14" t="str">
        <f t="shared" si="0"/>
        <v>b</v>
      </c>
      <c r="C14" s="56" t="s">
        <v>224</v>
      </c>
      <c r="D14" s="57" t="s">
        <v>172</v>
      </c>
      <c r="E14" s="58"/>
      <c r="F14" s="58"/>
      <c r="G14" s="58"/>
      <c r="H14" s="58"/>
    </row>
    <row r="15" spans="1:8">
      <c r="A15" s="1"/>
      <c r="B15" s="14" t="str">
        <f t="shared" si="0"/>
        <v>b</v>
      </c>
      <c r="C15" s="56" t="s">
        <v>225</v>
      </c>
      <c r="D15" s="57" t="s">
        <v>405</v>
      </c>
      <c r="E15" s="58">
        <f>SUM(E16:E24)</f>
        <v>0</v>
      </c>
      <c r="F15" s="58">
        <f t="shared" ref="F15:H15" si="4">SUM(F16:F24)</f>
        <v>0</v>
      </c>
      <c r="G15" s="58">
        <f t="shared" si="4"/>
        <v>0</v>
      </c>
      <c r="H15" s="58">
        <f t="shared" si="4"/>
        <v>0</v>
      </c>
    </row>
    <row r="16" spans="1:8">
      <c r="A16" s="1"/>
      <c r="B16" s="14" t="str">
        <f t="shared" si="0"/>
        <v>b</v>
      </c>
      <c r="C16" s="59" t="s">
        <v>406</v>
      </c>
      <c r="D16" s="60" t="s">
        <v>173</v>
      </c>
      <c r="E16" s="61"/>
      <c r="F16" s="61"/>
      <c r="G16" s="61"/>
      <c r="H16" s="61"/>
    </row>
    <row r="17" spans="1:8">
      <c r="A17" s="1"/>
      <c r="B17" s="14" t="str">
        <f t="shared" si="0"/>
        <v>b</v>
      </c>
      <c r="C17" s="59" t="s">
        <v>407</v>
      </c>
      <c r="D17" s="60" t="s">
        <v>174</v>
      </c>
      <c r="E17" s="61"/>
      <c r="F17" s="61"/>
      <c r="G17" s="61"/>
      <c r="H17" s="61"/>
    </row>
    <row r="18" spans="1:8">
      <c r="A18" s="1"/>
      <c r="B18" s="14" t="str">
        <f t="shared" si="0"/>
        <v>b</v>
      </c>
      <c r="C18" s="59" t="s">
        <v>408</v>
      </c>
      <c r="D18" s="60" t="s">
        <v>175</v>
      </c>
      <c r="E18" s="61"/>
      <c r="F18" s="61"/>
      <c r="G18" s="61"/>
      <c r="H18" s="61"/>
    </row>
    <row r="19" spans="1:8">
      <c r="A19" s="1"/>
      <c r="B19" s="14" t="str">
        <f t="shared" si="0"/>
        <v>b</v>
      </c>
      <c r="C19" s="59" t="s">
        <v>409</v>
      </c>
      <c r="D19" s="60" t="s">
        <v>176</v>
      </c>
      <c r="E19" s="61"/>
      <c r="F19" s="61"/>
      <c r="G19" s="61"/>
      <c r="H19" s="61"/>
    </row>
    <row r="20" spans="1:8">
      <c r="A20" s="1"/>
      <c r="B20" s="14" t="str">
        <f t="shared" si="0"/>
        <v>b</v>
      </c>
      <c r="C20" s="59" t="s">
        <v>410</v>
      </c>
      <c r="D20" s="60" t="s">
        <v>177</v>
      </c>
      <c r="E20" s="61"/>
      <c r="F20" s="61"/>
      <c r="G20" s="61"/>
      <c r="H20" s="61"/>
    </row>
    <row r="21" spans="1:8">
      <c r="A21" s="1"/>
      <c r="B21" s="14" t="str">
        <f t="shared" si="0"/>
        <v>b</v>
      </c>
      <c r="C21" s="59" t="s">
        <v>411</v>
      </c>
      <c r="D21" s="60" t="s">
        <v>178</v>
      </c>
      <c r="E21" s="61"/>
      <c r="F21" s="61"/>
      <c r="G21" s="61"/>
      <c r="H21" s="61"/>
    </row>
    <row r="22" spans="1:8">
      <c r="A22" s="1"/>
      <c r="B22" s="14" t="str">
        <f t="shared" si="0"/>
        <v>b</v>
      </c>
      <c r="C22" s="59" t="s">
        <v>412</v>
      </c>
      <c r="D22" s="60" t="s">
        <v>179</v>
      </c>
      <c r="E22" s="61"/>
      <c r="F22" s="61"/>
      <c r="G22" s="61"/>
      <c r="H22" s="61"/>
    </row>
    <row r="23" spans="1:8">
      <c r="A23" s="1"/>
      <c r="B23" s="14" t="str">
        <f t="shared" si="0"/>
        <v>b</v>
      </c>
      <c r="C23" s="59" t="s">
        <v>413</v>
      </c>
      <c r="D23" s="60" t="s">
        <v>180</v>
      </c>
      <c r="E23" s="61"/>
      <c r="F23" s="61"/>
      <c r="G23" s="61"/>
      <c r="H23" s="61"/>
    </row>
    <row r="24" spans="1:8">
      <c r="A24" s="1"/>
      <c r="B24" s="14" t="str">
        <f t="shared" si="0"/>
        <v>b</v>
      </c>
      <c r="C24" s="59" t="s">
        <v>414</v>
      </c>
      <c r="D24" s="60" t="s">
        <v>415</v>
      </c>
      <c r="E24" s="61"/>
      <c r="F24" s="61"/>
      <c r="G24" s="61"/>
      <c r="H24" s="61"/>
    </row>
    <row r="25" spans="1:8">
      <c r="A25" s="1"/>
      <c r="B25" s="14" t="str">
        <f t="shared" si="0"/>
        <v>b</v>
      </c>
      <c r="C25" s="56" t="s">
        <v>226</v>
      </c>
      <c r="D25" s="57" t="s">
        <v>416</v>
      </c>
      <c r="E25" s="58"/>
      <c r="F25" s="58"/>
      <c r="G25" s="58"/>
      <c r="H25" s="58"/>
    </row>
    <row r="26" spans="1:8">
      <c r="A26" s="1"/>
      <c r="B26" s="14" t="str">
        <f t="shared" si="0"/>
        <v>b</v>
      </c>
      <c r="C26" s="53" t="s">
        <v>227</v>
      </c>
      <c r="D26" s="54" t="s">
        <v>285</v>
      </c>
      <c r="E26" s="55">
        <f>E27+E34</f>
        <v>0</v>
      </c>
      <c r="F26" s="55">
        <f t="shared" ref="F26:H26" si="5">F27+F34</f>
        <v>0</v>
      </c>
      <c r="G26" s="55">
        <f t="shared" si="5"/>
        <v>0</v>
      </c>
      <c r="H26" s="55">
        <f t="shared" si="5"/>
        <v>0</v>
      </c>
    </row>
    <row r="27" spans="1:8">
      <c r="A27" s="1"/>
      <c r="B27" s="14" t="str">
        <f t="shared" si="0"/>
        <v>b</v>
      </c>
      <c r="C27" s="56" t="s">
        <v>228</v>
      </c>
      <c r="D27" s="57" t="s">
        <v>181</v>
      </c>
      <c r="E27" s="58">
        <f>SUM(E28:E33)</f>
        <v>0</v>
      </c>
      <c r="F27" s="58">
        <f t="shared" ref="F27:H27" si="6">SUM(F28:F33)</f>
        <v>0</v>
      </c>
      <c r="G27" s="58">
        <f t="shared" si="6"/>
        <v>0</v>
      </c>
      <c r="H27" s="58">
        <f t="shared" si="6"/>
        <v>0</v>
      </c>
    </row>
    <row r="28" spans="1:8">
      <c r="A28" s="1"/>
      <c r="B28" s="14" t="str">
        <f t="shared" si="0"/>
        <v>b</v>
      </c>
      <c r="C28" s="59" t="s">
        <v>417</v>
      </c>
      <c r="D28" s="60" t="s">
        <v>182</v>
      </c>
      <c r="E28" s="61"/>
      <c r="F28" s="61"/>
      <c r="G28" s="61"/>
      <c r="H28" s="61"/>
    </row>
    <row r="29" spans="1:8">
      <c r="A29" s="1"/>
      <c r="B29" s="14" t="str">
        <f t="shared" si="0"/>
        <v>b</v>
      </c>
      <c r="C29" s="59" t="s">
        <v>418</v>
      </c>
      <c r="D29" s="60" t="s">
        <v>183</v>
      </c>
      <c r="E29" s="61"/>
      <c r="F29" s="61"/>
      <c r="G29" s="61"/>
      <c r="H29" s="61"/>
    </row>
    <row r="30" spans="1:8">
      <c r="A30" s="1"/>
      <c r="B30" s="14" t="str">
        <f t="shared" si="0"/>
        <v>b</v>
      </c>
      <c r="C30" s="59" t="s">
        <v>419</v>
      </c>
      <c r="D30" s="60" t="s">
        <v>184</v>
      </c>
      <c r="E30" s="61"/>
      <c r="F30" s="61"/>
      <c r="G30" s="61"/>
      <c r="H30" s="61"/>
    </row>
    <row r="31" spans="1:8" ht="25.5">
      <c r="A31" s="1"/>
      <c r="B31" s="14" t="str">
        <f t="shared" si="0"/>
        <v>b</v>
      </c>
      <c r="C31" s="59" t="s">
        <v>420</v>
      </c>
      <c r="D31" s="60" t="s">
        <v>185</v>
      </c>
      <c r="E31" s="61"/>
      <c r="F31" s="61"/>
      <c r="G31" s="61"/>
      <c r="H31" s="61"/>
    </row>
    <row r="32" spans="1:8">
      <c r="A32" s="1"/>
      <c r="B32" s="14" t="str">
        <f t="shared" si="0"/>
        <v>b</v>
      </c>
      <c r="C32" s="59" t="s">
        <v>421</v>
      </c>
      <c r="D32" s="60" t="s">
        <v>186</v>
      </c>
      <c r="E32" s="61"/>
      <c r="F32" s="61"/>
      <c r="G32" s="61"/>
      <c r="H32" s="61"/>
    </row>
    <row r="33" spans="1:8">
      <c r="A33" s="1"/>
      <c r="B33" s="14" t="str">
        <f t="shared" si="0"/>
        <v>b</v>
      </c>
      <c r="C33" s="59" t="s">
        <v>422</v>
      </c>
      <c r="D33" s="60" t="s">
        <v>187</v>
      </c>
      <c r="E33" s="61"/>
      <c r="F33" s="61"/>
      <c r="G33" s="61"/>
      <c r="H33" s="61"/>
    </row>
    <row r="34" spans="1:8" ht="25.5">
      <c r="A34" s="1"/>
      <c r="B34" s="14" t="str">
        <f t="shared" si="0"/>
        <v>b</v>
      </c>
      <c r="C34" s="56" t="s">
        <v>229</v>
      </c>
      <c r="D34" s="57" t="s">
        <v>423</v>
      </c>
      <c r="E34" s="58">
        <f>SUM(E35:E55)</f>
        <v>0</v>
      </c>
      <c r="F34" s="58">
        <f t="shared" ref="F34:H34" si="7">SUM(F35:F55)</f>
        <v>0</v>
      </c>
      <c r="G34" s="58">
        <f t="shared" si="7"/>
        <v>0</v>
      </c>
      <c r="H34" s="58">
        <f t="shared" si="7"/>
        <v>0</v>
      </c>
    </row>
    <row r="35" spans="1:8" ht="25.5">
      <c r="A35" s="1"/>
      <c r="B35" s="14" t="str">
        <f t="shared" si="0"/>
        <v>b</v>
      </c>
      <c r="C35" s="59" t="s">
        <v>218</v>
      </c>
      <c r="D35" s="60" t="s">
        <v>424</v>
      </c>
      <c r="E35" s="61"/>
      <c r="F35" s="61"/>
      <c r="G35" s="61"/>
      <c r="H35" s="61"/>
    </row>
    <row r="36" spans="1:8" ht="25.5">
      <c r="A36" s="1"/>
      <c r="B36" s="14" t="str">
        <f t="shared" si="0"/>
        <v>b</v>
      </c>
      <c r="C36" s="59" t="s">
        <v>425</v>
      </c>
      <c r="D36" s="60" t="s">
        <v>188</v>
      </c>
      <c r="E36" s="61"/>
      <c r="F36" s="61"/>
      <c r="G36" s="61"/>
      <c r="H36" s="61"/>
    </row>
    <row r="37" spans="1:8" ht="25.5">
      <c r="A37" s="1"/>
      <c r="B37" s="14" t="str">
        <f t="shared" si="0"/>
        <v>b</v>
      </c>
      <c r="C37" s="59" t="s">
        <v>426</v>
      </c>
      <c r="D37" s="60" t="s">
        <v>189</v>
      </c>
      <c r="E37" s="61"/>
      <c r="F37" s="61"/>
      <c r="G37" s="61"/>
      <c r="H37" s="61"/>
    </row>
    <row r="38" spans="1:8" ht="25.5">
      <c r="A38" s="1"/>
      <c r="B38" s="14" t="str">
        <f t="shared" si="0"/>
        <v>b</v>
      </c>
      <c r="C38" s="59" t="s">
        <v>427</v>
      </c>
      <c r="D38" s="60" t="s">
        <v>190</v>
      </c>
      <c r="E38" s="61"/>
      <c r="F38" s="61"/>
      <c r="G38" s="61"/>
      <c r="H38" s="61"/>
    </row>
    <row r="39" spans="1:8" ht="25.5">
      <c r="A39" s="1"/>
      <c r="B39" s="14" t="str">
        <f t="shared" si="0"/>
        <v>b</v>
      </c>
      <c r="C39" s="59" t="s">
        <v>428</v>
      </c>
      <c r="D39" s="60" t="s">
        <v>191</v>
      </c>
      <c r="E39" s="61"/>
      <c r="F39" s="61"/>
      <c r="G39" s="61"/>
      <c r="H39" s="61"/>
    </row>
    <row r="40" spans="1:8" ht="25.5">
      <c r="A40" s="1"/>
      <c r="B40" s="14" t="str">
        <f t="shared" si="0"/>
        <v>b</v>
      </c>
      <c r="C40" s="59" t="s">
        <v>429</v>
      </c>
      <c r="D40" s="60" t="s">
        <v>192</v>
      </c>
      <c r="E40" s="61"/>
      <c r="F40" s="61"/>
      <c r="G40" s="61"/>
      <c r="H40" s="61"/>
    </row>
    <row r="41" spans="1:8" ht="25.5">
      <c r="A41" s="1"/>
      <c r="B41" s="14" t="str">
        <f t="shared" si="0"/>
        <v>b</v>
      </c>
      <c r="C41" s="59" t="s">
        <v>430</v>
      </c>
      <c r="D41" s="60" t="s">
        <v>193</v>
      </c>
      <c r="E41" s="61"/>
      <c r="F41" s="61"/>
      <c r="G41" s="61"/>
      <c r="H41" s="61"/>
    </row>
    <row r="42" spans="1:8" ht="25.5">
      <c r="A42" s="1"/>
      <c r="B42" s="14" t="str">
        <f t="shared" si="0"/>
        <v>b</v>
      </c>
      <c r="C42" s="59" t="s">
        <v>431</v>
      </c>
      <c r="D42" s="60" t="s">
        <v>194</v>
      </c>
      <c r="E42" s="61"/>
      <c r="F42" s="61"/>
      <c r="G42" s="61"/>
      <c r="H42" s="61"/>
    </row>
    <row r="43" spans="1:8" ht="25.5">
      <c r="A43" s="1"/>
      <c r="B43" s="14" t="str">
        <f t="shared" si="0"/>
        <v>b</v>
      </c>
      <c r="C43" s="59" t="s">
        <v>432</v>
      </c>
      <c r="D43" s="60" t="s">
        <v>195</v>
      </c>
      <c r="E43" s="61"/>
      <c r="F43" s="61"/>
      <c r="G43" s="61"/>
      <c r="H43" s="61"/>
    </row>
    <row r="44" spans="1:8" ht="25.5">
      <c r="A44" s="1"/>
      <c r="B44" s="14" t="str">
        <f t="shared" si="0"/>
        <v>b</v>
      </c>
      <c r="C44" s="59" t="s">
        <v>433</v>
      </c>
      <c r="D44" s="60" t="s">
        <v>379</v>
      </c>
      <c r="E44" s="61"/>
      <c r="F44" s="61"/>
      <c r="G44" s="61"/>
      <c r="H44" s="61"/>
    </row>
    <row r="45" spans="1:8" ht="25.5">
      <c r="A45" s="1"/>
      <c r="B45" s="14" t="str">
        <f t="shared" si="0"/>
        <v>b</v>
      </c>
      <c r="C45" s="59" t="s">
        <v>434</v>
      </c>
      <c r="D45" s="60" t="s">
        <v>196</v>
      </c>
      <c r="E45" s="61"/>
      <c r="F45" s="61"/>
      <c r="G45" s="61"/>
      <c r="H45" s="61"/>
    </row>
    <row r="46" spans="1:8" ht="25.5">
      <c r="A46" s="1"/>
      <c r="B46" s="14" t="str">
        <f t="shared" si="0"/>
        <v>b</v>
      </c>
      <c r="C46" s="59" t="s">
        <v>435</v>
      </c>
      <c r="D46" s="60" t="s">
        <v>380</v>
      </c>
      <c r="E46" s="61"/>
      <c r="F46" s="61"/>
      <c r="G46" s="61"/>
      <c r="H46" s="61"/>
    </row>
    <row r="47" spans="1:8" ht="25.5">
      <c r="A47" s="1"/>
      <c r="B47" s="14" t="str">
        <f t="shared" si="0"/>
        <v>b</v>
      </c>
      <c r="C47" s="59" t="s">
        <v>436</v>
      </c>
      <c r="D47" s="60" t="s">
        <v>198</v>
      </c>
      <c r="E47" s="61"/>
      <c r="F47" s="61"/>
      <c r="G47" s="61"/>
      <c r="H47" s="61"/>
    </row>
    <row r="48" spans="1:8" ht="25.5">
      <c r="A48" s="1"/>
      <c r="B48" s="14" t="str">
        <f t="shared" si="0"/>
        <v>b</v>
      </c>
      <c r="C48" s="59" t="s">
        <v>437</v>
      </c>
      <c r="D48" s="60" t="s">
        <v>199</v>
      </c>
      <c r="E48" s="61"/>
      <c r="F48" s="61"/>
      <c r="G48" s="61"/>
      <c r="H48" s="61"/>
    </row>
    <row r="49" spans="1:8" ht="25.5">
      <c r="A49" s="1"/>
      <c r="B49" s="14" t="str">
        <f t="shared" si="0"/>
        <v>b</v>
      </c>
      <c r="C49" s="59" t="s">
        <v>438</v>
      </c>
      <c r="D49" s="60" t="s">
        <v>200</v>
      </c>
      <c r="E49" s="61"/>
      <c r="F49" s="61"/>
      <c r="G49" s="61"/>
      <c r="H49" s="61"/>
    </row>
    <row r="50" spans="1:8" ht="25.5">
      <c r="A50" s="1"/>
      <c r="B50" s="14" t="str">
        <f t="shared" si="0"/>
        <v>b</v>
      </c>
      <c r="C50" s="59" t="s">
        <v>439</v>
      </c>
      <c r="D50" s="60" t="s">
        <v>201</v>
      </c>
      <c r="E50" s="61"/>
      <c r="F50" s="61"/>
      <c r="G50" s="61"/>
      <c r="H50" s="61"/>
    </row>
    <row r="51" spans="1:8" ht="25.5">
      <c r="A51" s="1"/>
      <c r="B51" s="14" t="str">
        <f t="shared" si="0"/>
        <v>b</v>
      </c>
      <c r="C51" s="59" t="s">
        <v>440</v>
      </c>
      <c r="D51" s="60" t="s">
        <v>202</v>
      </c>
      <c r="E51" s="61"/>
      <c r="F51" s="61"/>
      <c r="G51" s="61"/>
      <c r="H51" s="61"/>
    </row>
    <row r="52" spans="1:8" ht="25.5">
      <c r="A52" s="1"/>
      <c r="B52" s="14" t="str">
        <f t="shared" si="0"/>
        <v>b</v>
      </c>
      <c r="C52" s="59" t="s">
        <v>441</v>
      </c>
      <c r="D52" s="60" t="s">
        <v>203</v>
      </c>
      <c r="E52" s="61"/>
      <c r="F52" s="61"/>
      <c r="G52" s="61"/>
      <c r="H52" s="61"/>
    </row>
    <row r="53" spans="1:8" ht="25.5">
      <c r="A53" s="1"/>
      <c r="B53" s="14" t="str">
        <f t="shared" si="0"/>
        <v>b</v>
      </c>
      <c r="C53" s="59" t="s">
        <v>442</v>
      </c>
      <c r="D53" s="60" t="s">
        <v>204</v>
      </c>
      <c r="E53" s="61"/>
      <c r="F53" s="61"/>
      <c r="G53" s="61"/>
      <c r="H53" s="61"/>
    </row>
    <row r="54" spans="1:8" ht="25.5">
      <c r="A54" s="1"/>
      <c r="B54" s="14" t="str">
        <f t="shared" si="0"/>
        <v>b</v>
      </c>
      <c r="C54" s="59" t="s">
        <v>443</v>
      </c>
      <c r="D54" s="60" t="s">
        <v>205</v>
      </c>
      <c r="E54" s="61"/>
      <c r="F54" s="61"/>
      <c r="G54" s="61"/>
      <c r="H54" s="61"/>
    </row>
    <row r="55" spans="1:8" ht="25.5">
      <c r="A55" s="1"/>
      <c r="B55" s="14" t="str">
        <f t="shared" si="0"/>
        <v>b</v>
      </c>
      <c r="C55" s="59" t="s">
        <v>219</v>
      </c>
      <c r="D55" s="60" t="s">
        <v>206</v>
      </c>
      <c r="E55" s="61"/>
      <c r="F55" s="61"/>
      <c r="G55" s="61"/>
      <c r="H55" s="61"/>
    </row>
    <row r="56" spans="1:8">
      <c r="A56" s="1"/>
      <c r="B56" s="14" t="str">
        <f t="shared" si="0"/>
        <v>b</v>
      </c>
      <c r="C56" s="53" t="s">
        <v>230</v>
      </c>
      <c r="D56" s="54" t="s">
        <v>207</v>
      </c>
      <c r="E56" s="55">
        <f>E57+E60+E68</f>
        <v>0</v>
      </c>
      <c r="F56" s="55">
        <f t="shared" ref="F56:H56" si="8">F57+F60+F68</f>
        <v>0</v>
      </c>
      <c r="G56" s="55">
        <f t="shared" si="8"/>
        <v>0</v>
      </c>
      <c r="H56" s="55">
        <f t="shared" si="8"/>
        <v>0</v>
      </c>
    </row>
    <row r="57" spans="1:8">
      <c r="A57" s="1"/>
      <c r="B57" s="14" t="str">
        <f t="shared" si="0"/>
        <v>b</v>
      </c>
      <c r="C57" s="56" t="s">
        <v>231</v>
      </c>
      <c r="D57" s="57" t="s">
        <v>381</v>
      </c>
      <c r="E57" s="58">
        <f>SUM(E58:E59)</f>
        <v>0</v>
      </c>
      <c r="F57" s="58">
        <f t="shared" ref="F57:H57" si="9">SUM(F58:F59)</f>
        <v>0</v>
      </c>
      <c r="G57" s="58">
        <f t="shared" si="9"/>
        <v>0</v>
      </c>
      <c r="H57" s="58">
        <f t="shared" si="9"/>
        <v>0</v>
      </c>
    </row>
    <row r="58" spans="1:8">
      <c r="A58" s="1"/>
      <c r="B58" s="14" t="str">
        <f t="shared" si="0"/>
        <v>b</v>
      </c>
      <c r="C58" s="59" t="s">
        <v>444</v>
      </c>
      <c r="D58" s="60" t="s">
        <v>445</v>
      </c>
      <c r="E58" s="61"/>
      <c r="F58" s="61"/>
      <c r="G58" s="61"/>
      <c r="H58" s="61"/>
    </row>
    <row r="59" spans="1:8">
      <c r="A59" s="1"/>
      <c r="B59" s="14" t="str">
        <f t="shared" si="0"/>
        <v>b</v>
      </c>
      <c r="C59" s="59" t="s">
        <v>446</v>
      </c>
      <c r="D59" s="60" t="s">
        <v>447</v>
      </c>
      <c r="E59" s="61"/>
      <c r="F59" s="61"/>
      <c r="G59" s="61"/>
      <c r="H59" s="61"/>
    </row>
    <row r="60" spans="1:8">
      <c r="A60" s="1"/>
      <c r="B60" s="14" t="str">
        <f t="shared" si="0"/>
        <v>b</v>
      </c>
      <c r="C60" s="56" t="s">
        <v>232</v>
      </c>
      <c r="D60" s="57" t="s">
        <v>448</v>
      </c>
      <c r="E60" s="58">
        <f>SUM(E61:E67)</f>
        <v>0</v>
      </c>
      <c r="F60" s="58">
        <f t="shared" ref="F60:H60" si="10">SUM(F61:F67)</f>
        <v>0</v>
      </c>
      <c r="G60" s="58">
        <f t="shared" si="10"/>
        <v>0</v>
      </c>
      <c r="H60" s="58">
        <f t="shared" si="10"/>
        <v>0</v>
      </c>
    </row>
    <row r="61" spans="1:8">
      <c r="A61" s="1"/>
      <c r="B61" s="14" t="str">
        <f t="shared" si="0"/>
        <v>b</v>
      </c>
      <c r="C61" s="59" t="s">
        <v>220</v>
      </c>
      <c r="D61" s="60" t="s">
        <v>449</v>
      </c>
      <c r="E61" s="61"/>
      <c r="F61" s="61"/>
      <c r="G61" s="61"/>
      <c r="H61" s="61"/>
    </row>
    <row r="62" spans="1:8">
      <c r="A62" s="1"/>
      <c r="B62" s="14" t="str">
        <f t="shared" si="0"/>
        <v>b</v>
      </c>
      <c r="C62" s="59" t="s">
        <v>221</v>
      </c>
      <c r="D62" s="60" t="s">
        <v>450</v>
      </c>
      <c r="E62" s="61"/>
      <c r="F62" s="61"/>
      <c r="G62" s="61"/>
      <c r="H62" s="61"/>
    </row>
    <row r="63" spans="1:8">
      <c r="A63" s="1"/>
      <c r="B63" s="14" t="str">
        <f t="shared" si="0"/>
        <v>b</v>
      </c>
      <c r="C63" s="59" t="s">
        <v>451</v>
      </c>
      <c r="D63" s="60" t="s">
        <v>452</v>
      </c>
      <c r="E63" s="61"/>
      <c r="F63" s="61"/>
      <c r="G63" s="61"/>
      <c r="H63" s="61"/>
    </row>
    <row r="64" spans="1:8" ht="25.5">
      <c r="A64" s="1"/>
      <c r="B64" s="14" t="str">
        <f t="shared" si="0"/>
        <v>b</v>
      </c>
      <c r="C64" s="59" t="s">
        <v>453</v>
      </c>
      <c r="D64" s="60" t="s">
        <v>454</v>
      </c>
      <c r="E64" s="61"/>
      <c r="F64" s="61"/>
      <c r="G64" s="61"/>
      <c r="H64" s="61"/>
    </row>
    <row r="65" spans="1:8" ht="25.5">
      <c r="A65" s="1"/>
      <c r="B65" s="14" t="str">
        <f t="shared" si="0"/>
        <v>b</v>
      </c>
      <c r="C65" s="59" t="s">
        <v>455</v>
      </c>
      <c r="D65" s="60" t="s">
        <v>456</v>
      </c>
      <c r="E65" s="61"/>
      <c r="F65" s="61"/>
      <c r="G65" s="61"/>
      <c r="H65" s="61"/>
    </row>
    <row r="66" spans="1:8" ht="25.5">
      <c r="A66" s="1"/>
      <c r="B66" s="14" t="str">
        <f t="shared" si="0"/>
        <v>b</v>
      </c>
      <c r="C66" s="59" t="s">
        <v>457</v>
      </c>
      <c r="D66" s="60" t="s">
        <v>458</v>
      </c>
      <c r="E66" s="61"/>
      <c r="F66" s="61"/>
      <c r="G66" s="61"/>
      <c r="H66" s="61"/>
    </row>
    <row r="67" spans="1:8">
      <c r="A67" s="1"/>
      <c r="B67" s="14" t="str">
        <f t="shared" si="0"/>
        <v>b</v>
      </c>
      <c r="C67" s="59" t="s">
        <v>459</v>
      </c>
      <c r="D67" s="60" t="s">
        <v>460</v>
      </c>
      <c r="E67" s="61"/>
      <c r="F67" s="61"/>
      <c r="G67" s="61"/>
      <c r="H67" s="61"/>
    </row>
    <row r="68" spans="1:8" ht="25.5">
      <c r="A68" s="1"/>
      <c r="B68" s="14" t="str">
        <f t="shared" si="0"/>
        <v>b</v>
      </c>
      <c r="C68" s="56" t="s">
        <v>461</v>
      </c>
      <c r="D68" s="57" t="s">
        <v>462</v>
      </c>
      <c r="E68" s="58">
        <v>0</v>
      </c>
      <c r="F68" s="58">
        <v>0</v>
      </c>
      <c r="G68" s="58">
        <v>0</v>
      </c>
      <c r="H68" s="58">
        <v>0</v>
      </c>
    </row>
    <row r="69" spans="1:8">
      <c r="A69" s="1"/>
      <c r="B69" s="14" t="str">
        <f t="shared" si="0"/>
        <v>b</v>
      </c>
      <c r="C69" s="53" t="s">
        <v>463</v>
      </c>
      <c r="D69" s="54" t="s">
        <v>464</v>
      </c>
      <c r="E69" s="55">
        <v>0</v>
      </c>
      <c r="F69" s="55">
        <v>0</v>
      </c>
      <c r="G69" s="55">
        <v>0</v>
      </c>
      <c r="H69" s="55">
        <v>0</v>
      </c>
    </row>
    <row r="70" spans="1:8">
      <c r="A70" s="1"/>
      <c r="B70" s="14" t="str">
        <f t="shared" si="0"/>
        <v>b</v>
      </c>
      <c r="C70" s="50" t="s">
        <v>465</v>
      </c>
      <c r="D70" s="51" t="s">
        <v>286</v>
      </c>
      <c r="E70" s="52">
        <f>SUM(E71:E75)</f>
        <v>0</v>
      </c>
      <c r="F70" s="52">
        <f t="shared" ref="F70:H70" si="11">SUM(F71:F75)</f>
        <v>0</v>
      </c>
      <c r="G70" s="52">
        <f t="shared" si="11"/>
        <v>0</v>
      </c>
      <c r="H70" s="52">
        <f t="shared" si="11"/>
        <v>0</v>
      </c>
    </row>
    <row r="71" spans="1:8">
      <c r="A71" s="1"/>
      <c r="B71" s="14" t="str">
        <f t="shared" si="0"/>
        <v>b</v>
      </c>
      <c r="C71" s="53" t="s">
        <v>233</v>
      </c>
      <c r="D71" s="54" t="s">
        <v>208</v>
      </c>
      <c r="E71" s="55"/>
      <c r="F71" s="55"/>
      <c r="G71" s="55"/>
      <c r="H71" s="55"/>
    </row>
    <row r="72" spans="1:8">
      <c r="C72" s="53" t="s">
        <v>234</v>
      </c>
      <c r="D72" s="54" t="s">
        <v>209</v>
      </c>
      <c r="E72" s="55"/>
      <c r="F72" s="55"/>
      <c r="G72" s="55"/>
      <c r="H72" s="55"/>
    </row>
    <row r="73" spans="1:8">
      <c r="C73" s="53" t="s">
        <v>466</v>
      </c>
      <c r="D73" s="54" t="s">
        <v>210</v>
      </c>
      <c r="E73" s="55"/>
      <c r="F73" s="55"/>
      <c r="G73" s="55"/>
      <c r="H73" s="55"/>
    </row>
    <row r="74" spans="1:8">
      <c r="C74" s="53" t="s">
        <v>467</v>
      </c>
      <c r="D74" s="54" t="s">
        <v>211</v>
      </c>
      <c r="E74" s="55"/>
      <c r="F74" s="55"/>
      <c r="G74" s="55"/>
      <c r="H74" s="55"/>
    </row>
    <row r="75" spans="1:8">
      <c r="C75" s="53" t="s">
        <v>468</v>
      </c>
      <c r="D75" s="54" t="s">
        <v>469</v>
      </c>
      <c r="E75" s="55"/>
      <c r="F75" s="55"/>
      <c r="G75" s="55"/>
      <c r="H75" s="55"/>
    </row>
    <row r="76" spans="1:8">
      <c r="C76" s="50">
        <v>31.3</v>
      </c>
      <c r="D76" s="51" t="s">
        <v>212</v>
      </c>
      <c r="E76" s="52">
        <v>0</v>
      </c>
      <c r="F76" s="52">
        <v>0</v>
      </c>
      <c r="G76" s="52">
        <v>0</v>
      </c>
      <c r="H76" s="52">
        <v>0</v>
      </c>
    </row>
    <row r="77" spans="1:8">
      <c r="C77" s="50">
        <v>31.4</v>
      </c>
      <c r="D77" s="51" t="s">
        <v>287</v>
      </c>
      <c r="E77" s="52">
        <f>E78+E79+E80+E86</f>
        <v>0</v>
      </c>
      <c r="F77" s="52">
        <f t="shared" ref="F77:H77" si="12">F78+F79+F80+F86</f>
        <v>0</v>
      </c>
      <c r="G77" s="52">
        <f t="shared" si="12"/>
        <v>0</v>
      </c>
      <c r="H77" s="52">
        <f t="shared" si="12"/>
        <v>0</v>
      </c>
    </row>
    <row r="78" spans="1:8">
      <c r="C78" s="53" t="s">
        <v>235</v>
      </c>
      <c r="D78" s="54" t="s">
        <v>213</v>
      </c>
      <c r="E78" s="55"/>
      <c r="F78" s="55"/>
      <c r="G78" s="55"/>
      <c r="H78" s="55"/>
    </row>
    <row r="79" spans="1:8">
      <c r="C79" s="53" t="s">
        <v>236</v>
      </c>
      <c r="D79" s="54" t="s">
        <v>214</v>
      </c>
      <c r="E79" s="55"/>
      <c r="F79" s="55"/>
      <c r="G79" s="55"/>
      <c r="H79" s="55"/>
    </row>
    <row r="80" spans="1:8">
      <c r="C80" s="53" t="s">
        <v>237</v>
      </c>
      <c r="D80" s="54" t="s">
        <v>215</v>
      </c>
      <c r="E80" s="55"/>
      <c r="F80" s="55"/>
      <c r="G80" s="55"/>
      <c r="H80" s="55"/>
    </row>
    <row r="81" spans="3:8">
      <c r="C81" s="56" t="s">
        <v>238</v>
      </c>
      <c r="D81" s="57" t="s">
        <v>470</v>
      </c>
      <c r="E81" s="58">
        <v>0</v>
      </c>
      <c r="F81" s="58">
        <v>0</v>
      </c>
      <c r="G81" s="58">
        <v>0</v>
      </c>
      <c r="H81" s="58">
        <v>0</v>
      </c>
    </row>
    <row r="82" spans="3:8">
      <c r="C82" s="56" t="s">
        <v>239</v>
      </c>
      <c r="D82" s="57" t="s">
        <v>471</v>
      </c>
      <c r="E82" s="58">
        <v>0</v>
      </c>
      <c r="F82" s="58">
        <v>0</v>
      </c>
      <c r="G82" s="58">
        <v>0</v>
      </c>
      <c r="H82" s="58">
        <v>0</v>
      </c>
    </row>
    <row r="83" spans="3:8">
      <c r="C83" s="56" t="s">
        <v>472</v>
      </c>
      <c r="D83" s="57" t="s">
        <v>215</v>
      </c>
      <c r="E83" s="58">
        <f>SUM(E84:E85)</f>
        <v>0</v>
      </c>
      <c r="F83" s="58">
        <f t="shared" ref="F83:H83" si="13">SUM(F84:F85)</f>
        <v>0</v>
      </c>
      <c r="G83" s="58">
        <f t="shared" si="13"/>
        <v>0</v>
      </c>
      <c r="H83" s="58">
        <f t="shared" si="13"/>
        <v>0</v>
      </c>
    </row>
    <row r="84" spans="3:8">
      <c r="C84" s="59" t="s">
        <v>473</v>
      </c>
      <c r="D84" s="60" t="s">
        <v>216</v>
      </c>
      <c r="E84" s="61"/>
      <c r="F84" s="61"/>
      <c r="G84" s="61"/>
      <c r="H84" s="61"/>
    </row>
    <row r="85" spans="3:8" ht="25.5">
      <c r="C85" s="59" t="s">
        <v>474</v>
      </c>
      <c r="D85" s="60" t="s">
        <v>475</v>
      </c>
      <c r="E85" s="61"/>
      <c r="F85" s="61"/>
      <c r="G85" s="61"/>
      <c r="H85" s="61"/>
    </row>
    <row r="86" spans="3:8">
      <c r="C86" s="53" t="s">
        <v>240</v>
      </c>
      <c r="D86" s="54" t="s">
        <v>217</v>
      </c>
      <c r="E86" s="55">
        <f>E87+E92</f>
        <v>0</v>
      </c>
      <c r="F86" s="55">
        <f t="shared" ref="F86:H86" si="14">F87+F92</f>
        <v>0</v>
      </c>
      <c r="G86" s="55">
        <f t="shared" si="14"/>
        <v>0</v>
      </c>
      <c r="H86" s="55">
        <f t="shared" si="14"/>
        <v>0</v>
      </c>
    </row>
    <row r="87" spans="3:8">
      <c r="C87" s="56" t="s">
        <v>476</v>
      </c>
      <c r="D87" s="57" t="s">
        <v>477</v>
      </c>
      <c r="E87" s="58">
        <f>SUM(E88:E91)</f>
        <v>0</v>
      </c>
      <c r="F87" s="58">
        <f t="shared" ref="F87:H87" si="15">SUM(F88:F91)</f>
        <v>0</v>
      </c>
      <c r="G87" s="58">
        <f t="shared" si="15"/>
        <v>0</v>
      </c>
      <c r="H87" s="58">
        <f t="shared" si="15"/>
        <v>0</v>
      </c>
    </row>
    <row r="88" spans="3:8" ht="25.5">
      <c r="C88" s="59" t="s">
        <v>478</v>
      </c>
      <c r="D88" s="60" t="s">
        <v>479</v>
      </c>
      <c r="E88" s="61"/>
      <c r="F88" s="61"/>
      <c r="G88" s="61"/>
      <c r="H88" s="61"/>
    </row>
    <row r="89" spans="3:8">
      <c r="C89" s="59" t="s">
        <v>480</v>
      </c>
      <c r="D89" s="60" t="s">
        <v>481</v>
      </c>
      <c r="E89" s="61"/>
      <c r="F89" s="61"/>
      <c r="G89" s="61"/>
      <c r="H89" s="61"/>
    </row>
    <row r="90" spans="3:8" ht="25.5">
      <c r="C90" s="59" t="s">
        <v>482</v>
      </c>
      <c r="D90" s="60" t="s">
        <v>483</v>
      </c>
      <c r="E90" s="61"/>
      <c r="F90" s="61"/>
      <c r="G90" s="61"/>
      <c r="H90" s="61"/>
    </row>
    <row r="91" spans="3:8" ht="25.5">
      <c r="C91" s="59" t="s">
        <v>484</v>
      </c>
      <c r="D91" s="60" t="s">
        <v>485</v>
      </c>
      <c r="E91" s="61"/>
      <c r="F91" s="61"/>
      <c r="G91" s="61"/>
      <c r="H91" s="61"/>
    </row>
    <row r="92" spans="3:8">
      <c r="C92" s="56" t="s">
        <v>486</v>
      </c>
      <c r="D92" s="57" t="s">
        <v>487</v>
      </c>
      <c r="E92" s="58">
        <v>0</v>
      </c>
      <c r="F92" s="58">
        <v>0</v>
      </c>
      <c r="G92" s="58">
        <v>0</v>
      </c>
      <c r="H92" s="58">
        <v>0</v>
      </c>
    </row>
  </sheetData>
  <autoFilter ref="B9:H9"/>
  <mergeCells count="3">
    <mergeCell ref="C4:H4"/>
    <mergeCell ref="C6:H6"/>
    <mergeCell ref="C7:H7"/>
  </mergeCells>
  <pageMargins left="0.70866141732283472" right="0.70866141732283472" top="0.74803149606299213" bottom="0.27559055118110237" header="0.31496062992125984" footer="0.31496062992125984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Normal="100" zoomScaleSheetLayoutView="100" workbookViewId="0">
      <selection activeCell="H2" sqref="H2"/>
    </sheetView>
  </sheetViews>
  <sheetFormatPr defaultColWidth="8.85546875" defaultRowHeight="15"/>
  <cols>
    <col min="1" max="2" width="3.85546875" style="2" customWidth="1"/>
    <col min="3" max="3" width="15.5703125" style="2" customWidth="1"/>
    <col min="4" max="4" width="43.140625" style="3" customWidth="1"/>
    <col min="5" max="5" width="13.140625" style="3" customWidth="1"/>
    <col min="6" max="6" width="15.42578125" style="3" customWidth="1"/>
    <col min="7" max="8" width="13.140625" style="3" customWidth="1"/>
    <col min="9" max="16384" width="8.85546875" style="3"/>
  </cols>
  <sheetData>
    <row r="1" spans="1:8">
      <c r="H1" s="4" t="s">
        <v>277</v>
      </c>
    </row>
    <row r="2" spans="1:8">
      <c r="H2" s="10" t="s">
        <v>616</v>
      </c>
    </row>
    <row r="3" spans="1:8">
      <c r="H3" s="10"/>
    </row>
    <row r="4" spans="1:8" ht="32.450000000000003" customHeight="1">
      <c r="C4" s="85" t="s">
        <v>290</v>
      </c>
      <c r="D4" s="85"/>
      <c r="E4" s="85"/>
      <c r="F4" s="85"/>
      <c r="G4" s="85"/>
      <c r="H4" s="85"/>
    </row>
    <row r="5" spans="1:8">
      <c r="D5" s="7"/>
      <c r="E5" s="7"/>
      <c r="F5" s="7"/>
      <c r="G5" s="7"/>
      <c r="H5" s="7"/>
    </row>
    <row r="6" spans="1:8">
      <c r="C6" s="86" t="s">
        <v>158</v>
      </c>
      <c r="D6" s="86"/>
      <c r="E6" s="86"/>
      <c r="F6" s="86"/>
      <c r="G6" s="86"/>
      <c r="H6" s="86"/>
    </row>
    <row r="7" spans="1:8">
      <c r="C7" s="86" t="s">
        <v>163</v>
      </c>
      <c r="D7" s="86"/>
      <c r="E7" s="86"/>
      <c r="F7" s="86"/>
      <c r="G7" s="86"/>
      <c r="H7" s="86"/>
    </row>
    <row r="8" spans="1:8">
      <c r="H8" s="10"/>
    </row>
    <row r="9" spans="1:8" ht="72" customHeight="1">
      <c r="C9" s="43" t="s">
        <v>278</v>
      </c>
      <c r="D9" s="44" t="s">
        <v>275</v>
      </c>
      <c r="E9" s="37" t="s">
        <v>400</v>
      </c>
      <c r="F9" s="38" t="s">
        <v>401</v>
      </c>
      <c r="G9" s="38" t="s">
        <v>402</v>
      </c>
      <c r="H9" s="39" t="s">
        <v>403</v>
      </c>
    </row>
    <row r="10" spans="1:8" ht="22.9" customHeight="1">
      <c r="A10" s="1"/>
      <c r="B10" s="14" t="str">
        <f t="shared" ref="B10:B27" si="0">IF((E10+F10+H10)&gt;0,"a","b")</f>
        <v>b</v>
      </c>
      <c r="C10" s="47">
        <v>32</v>
      </c>
      <c r="D10" s="48" t="s">
        <v>242</v>
      </c>
      <c r="E10" s="49">
        <f>E11+E31</f>
        <v>0</v>
      </c>
      <c r="F10" s="49">
        <f t="shared" ref="F10:H10" si="1">F11+F31</f>
        <v>0</v>
      </c>
      <c r="G10" s="49">
        <f t="shared" si="1"/>
        <v>0</v>
      </c>
      <c r="H10" s="49">
        <f t="shared" si="1"/>
        <v>0</v>
      </c>
    </row>
    <row r="11" spans="1:8" ht="22.9" customHeight="1">
      <c r="A11" s="1"/>
      <c r="B11" s="14" t="str">
        <f t="shared" si="0"/>
        <v>b</v>
      </c>
      <c r="C11" s="50">
        <v>32.1</v>
      </c>
      <c r="D11" s="51" t="s">
        <v>490</v>
      </c>
      <c r="E11" s="52">
        <f>E12+E13+E14+E15+E16+E19+E25+E28</f>
        <v>0</v>
      </c>
      <c r="F11" s="52">
        <f t="shared" ref="F11:H11" si="2">F12+F13+F14+F15+F16+F19+F25+F28</f>
        <v>0</v>
      </c>
      <c r="G11" s="52">
        <f t="shared" si="2"/>
        <v>0</v>
      </c>
      <c r="H11" s="52">
        <f t="shared" si="2"/>
        <v>0</v>
      </c>
    </row>
    <row r="12" spans="1:8" ht="22.9" customHeight="1">
      <c r="A12" s="1"/>
      <c r="B12" s="14" t="str">
        <f t="shared" si="0"/>
        <v>b</v>
      </c>
      <c r="C12" s="53" t="s">
        <v>491</v>
      </c>
      <c r="D12" s="54" t="s">
        <v>492</v>
      </c>
      <c r="E12" s="55"/>
      <c r="F12" s="55"/>
      <c r="G12" s="55"/>
      <c r="H12" s="55"/>
    </row>
    <row r="13" spans="1:8" ht="22.9" customHeight="1">
      <c r="A13" s="1"/>
      <c r="B13" s="14" t="str">
        <f t="shared" si="0"/>
        <v>b</v>
      </c>
      <c r="C13" s="53" t="s">
        <v>251</v>
      </c>
      <c r="D13" s="54" t="s">
        <v>382</v>
      </c>
      <c r="E13" s="55"/>
      <c r="F13" s="55"/>
      <c r="G13" s="55"/>
      <c r="H13" s="55"/>
    </row>
    <row r="14" spans="1:8" ht="22.9" customHeight="1">
      <c r="A14" s="1"/>
      <c r="B14" s="14" t="str">
        <f t="shared" si="0"/>
        <v>b</v>
      </c>
      <c r="C14" s="53" t="s">
        <v>252</v>
      </c>
      <c r="D14" s="54" t="s">
        <v>383</v>
      </c>
      <c r="E14" s="55"/>
      <c r="F14" s="55"/>
      <c r="G14" s="55"/>
      <c r="H14" s="55"/>
    </row>
    <row r="15" spans="1:8" ht="22.9" customHeight="1">
      <c r="A15" s="1"/>
      <c r="B15" s="14" t="str">
        <f t="shared" si="0"/>
        <v>b</v>
      </c>
      <c r="C15" s="53" t="s">
        <v>253</v>
      </c>
      <c r="D15" s="54" t="s">
        <v>384</v>
      </c>
      <c r="E15" s="55"/>
      <c r="F15" s="55"/>
      <c r="G15" s="55"/>
      <c r="H15" s="55"/>
    </row>
    <row r="16" spans="1:8" ht="22.9" customHeight="1">
      <c r="A16" s="1"/>
      <c r="B16" s="14" t="str">
        <f t="shared" si="0"/>
        <v>b</v>
      </c>
      <c r="C16" s="53" t="s">
        <v>254</v>
      </c>
      <c r="D16" s="54" t="s">
        <v>385</v>
      </c>
      <c r="E16" s="55">
        <f>E17+E18</f>
        <v>0</v>
      </c>
      <c r="F16" s="55">
        <f t="shared" ref="F16:H16" si="3">F17+F18</f>
        <v>0</v>
      </c>
      <c r="G16" s="55">
        <f t="shared" si="3"/>
        <v>0</v>
      </c>
      <c r="H16" s="55">
        <f t="shared" si="3"/>
        <v>0</v>
      </c>
    </row>
    <row r="17" spans="1:8" ht="22.9" customHeight="1">
      <c r="A17" s="1"/>
      <c r="B17" s="14" t="str">
        <f t="shared" si="0"/>
        <v>b</v>
      </c>
      <c r="C17" s="56" t="s">
        <v>493</v>
      </c>
      <c r="D17" s="57" t="s">
        <v>494</v>
      </c>
      <c r="E17" s="58"/>
      <c r="F17" s="58"/>
      <c r="G17" s="58"/>
      <c r="H17" s="58"/>
    </row>
    <row r="18" spans="1:8" ht="22.9" customHeight="1">
      <c r="A18" s="1"/>
      <c r="B18" s="14" t="str">
        <f t="shared" si="0"/>
        <v>b</v>
      </c>
      <c r="C18" s="56" t="s">
        <v>495</v>
      </c>
      <c r="D18" s="57" t="s">
        <v>496</v>
      </c>
      <c r="E18" s="58"/>
      <c r="F18" s="58"/>
      <c r="G18" s="58"/>
      <c r="H18" s="58"/>
    </row>
    <row r="19" spans="1:8" ht="22.9" customHeight="1">
      <c r="A19" s="1"/>
      <c r="B19" s="14" t="str">
        <f t="shared" si="0"/>
        <v>b</v>
      </c>
      <c r="C19" s="53" t="s">
        <v>255</v>
      </c>
      <c r="D19" s="54" t="s">
        <v>497</v>
      </c>
      <c r="E19" s="55">
        <f>SUM(E20:E24)</f>
        <v>0</v>
      </c>
      <c r="F19" s="55">
        <f t="shared" ref="F19:H19" si="4">SUM(F20:F24)</f>
        <v>0</v>
      </c>
      <c r="G19" s="55">
        <f t="shared" si="4"/>
        <v>0</v>
      </c>
      <c r="H19" s="55">
        <f t="shared" si="4"/>
        <v>0</v>
      </c>
    </row>
    <row r="20" spans="1:8" ht="22.9" customHeight="1">
      <c r="A20" s="1"/>
      <c r="B20" s="14" t="str">
        <f t="shared" si="0"/>
        <v>b</v>
      </c>
      <c r="C20" s="56" t="s">
        <v>498</v>
      </c>
      <c r="D20" s="57" t="s">
        <v>499</v>
      </c>
      <c r="E20" s="58"/>
      <c r="F20" s="58"/>
      <c r="G20" s="58"/>
      <c r="H20" s="58"/>
    </row>
    <row r="21" spans="1:8" ht="22.9" customHeight="1">
      <c r="A21" s="1"/>
      <c r="B21" s="14" t="str">
        <f t="shared" si="0"/>
        <v>b</v>
      </c>
      <c r="C21" s="56" t="s">
        <v>500</v>
      </c>
      <c r="D21" s="57" t="s">
        <v>501</v>
      </c>
      <c r="E21" s="58"/>
      <c r="F21" s="58"/>
      <c r="G21" s="58"/>
      <c r="H21" s="58"/>
    </row>
    <row r="22" spans="1:8" ht="22.9" customHeight="1">
      <c r="A22" s="1"/>
      <c r="B22" s="14" t="str">
        <f t="shared" si="0"/>
        <v>b</v>
      </c>
      <c r="C22" s="56" t="s">
        <v>502</v>
      </c>
      <c r="D22" s="57" t="s">
        <v>503</v>
      </c>
      <c r="E22" s="58"/>
      <c r="F22" s="58"/>
      <c r="G22" s="58"/>
      <c r="H22" s="58"/>
    </row>
    <row r="23" spans="1:8" ht="22.9" customHeight="1">
      <c r="A23" s="1"/>
      <c r="B23" s="14" t="str">
        <f t="shared" si="0"/>
        <v>b</v>
      </c>
      <c r="C23" s="56" t="s">
        <v>504</v>
      </c>
      <c r="D23" s="57" t="s">
        <v>505</v>
      </c>
      <c r="E23" s="58"/>
      <c r="F23" s="58"/>
      <c r="G23" s="58"/>
      <c r="H23" s="58"/>
    </row>
    <row r="24" spans="1:8" ht="22.9" customHeight="1">
      <c r="A24" s="1"/>
      <c r="B24" s="14" t="str">
        <f t="shared" si="0"/>
        <v>b</v>
      </c>
      <c r="C24" s="56" t="s">
        <v>506</v>
      </c>
      <c r="D24" s="57" t="s">
        <v>507</v>
      </c>
      <c r="E24" s="58"/>
      <c r="F24" s="58"/>
      <c r="G24" s="58"/>
      <c r="H24" s="58"/>
    </row>
    <row r="25" spans="1:8" ht="22.9" customHeight="1">
      <c r="A25" s="1"/>
      <c r="B25" s="14" t="str">
        <f t="shared" si="0"/>
        <v>b</v>
      </c>
      <c r="C25" s="53" t="s">
        <v>256</v>
      </c>
      <c r="D25" s="54" t="s">
        <v>508</v>
      </c>
      <c r="E25" s="55">
        <f>SUM(E26:E27)</f>
        <v>0</v>
      </c>
      <c r="F25" s="55">
        <f t="shared" ref="F25:H25" si="5">SUM(F26:F27)</f>
        <v>0</v>
      </c>
      <c r="G25" s="55">
        <f t="shared" si="5"/>
        <v>0</v>
      </c>
      <c r="H25" s="55">
        <f t="shared" si="5"/>
        <v>0</v>
      </c>
    </row>
    <row r="26" spans="1:8" ht="22.9" customHeight="1">
      <c r="A26" s="1"/>
      <c r="B26" s="14" t="str">
        <f t="shared" si="0"/>
        <v>b</v>
      </c>
      <c r="C26" s="56" t="s">
        <v>509</v>
      </c>
      <c r="D26" s="57" t="s">
        <v>247</v>
      </c>
      <c r="E26" s="58"/>
      <c r="F26" s="58"/>
      <c r="G26" s="58"/>
      <c r="H26" s="58"/>
    </row>
    <row r="27" spans="1:8" ht="22.9" customHeight="1">
      <c r="A27" s="1"/>
      <c r="B27" s="14" t="str">
        <f t="shared" si="0"/>
        <v>b</v>
      </c>
      <c r="C27" s="56" t="s">
        <v>510</v>
      </c>
      <c r="D27" s="57" t="s">
        <v>511</v>
      </c>
      <c r="E27" s="58"/>
      <c r="F27" s="58"/>
      <c r="G27" s="58"/>
      <c r="H27" s="58"/>
    </row>
    <row r="28" spans="1:8">
      <c r="C28" s="53" t="s">
        <v>257</v>
      </c>
      <c r="D28" s="54" t="s">
        <v>248</v>
      </c>
      <c r="E28" s="55">
        <f>SUM(E29:E30)</f>
        <v>0</v>
      </c>
      <c r="F28" s="55">
        <f t="shared" ref="F28:H28" si="6">SUM(F29:F30)</f>
        <v>0</v>
      </c>
      <c r="G28" s="55">
        <f t="shared" si="6"/>
        <v>0</v>
      </c>
      <c r="H28" s="55">
        <f t="shared" si="6"/>
        <v>0</v>
      </c>
    </row>
    <row r="29" spans="1:8">
      <c r="C29" s="56" t="s">
        <v>512</v>
      </c>
      <c r="D29" s="57" t="s">
        <v>513</v>
      </c>
      <c r="E29" s="58"/>
      <c r="F29" s="58"/>
      <c r="G29" s="58"/>
      <c r="H29" s="58"/>
    </row>
    <row r="30" spans="1:8" ht="25.5">
      <c r="C30" s="56" t="s">
        <v>514</v>
      </c>
      <c r="D30" s="57" t="s">
        <v>515</v>
      </c>
      <c r="E30" s="58"/>
      <c r="F30" s="58"/>
      <c r="G30" s="58"/>
      <c r="H30" s="58"/>
    </row>
    <row r="31" spans="1:8">
      <c r="C31" s="50">
        <v>32.200000000000003</v>
      </c>
      <c r="D31" s="51" t="s">
        <v>516</v>
      </c>
      <c r="E31" s="52">
        <f>E32+E35+E36+E37+E38+E41+E47+E50</f>
        <v>0</v>
      </c>
      <c r="F31" s="52">
        <f t="shared" ref="F31:H31" si="7">F32+F35+F36+F37+F38+F41+F47+F50</f>
        <v>0</v>
      </c>
      <c r="G31" s="52">
        <f t="shared" si="7"/>
        <v>0</v>
      </c>
      <c r="H31" s="52">
        <f t="shared" si="7"/>
        <v>0</v>
      </c>
    </row>
    <row r="32" spans="1:8" ht="25.5">
      <c r="C32" s="53" t="s">
        <v>517</v>
      </c>
      <c r="D32" s="54" t="s">
        <v>518</v>
      </c>
      <c r="E32" s="55">
        <f>SUM(E33:E34)</f>
        <v>0</v>
      </c>
      <c r="F32" s="55">
        <f t="shared" ref="F32:H32" si="8">SUM(F33:F34)</f>
        <v>0</v>
      </c>
      <c r="G32" s="55">
        <f t="shared" si="8"/>
        <v>0</v>
      </c>
      <c r="H32" s="55">
        <f t="shared" si="8"/>
        <v>0</v>
      </c>
    </row>
    <row r="33" spans="3:8">
      <c r="C33" s="56" t="s">
        <v>519</v>
      </c>
      <c r="D33" s="57" t="s">
        <v>520</v>
      </c>
      <c r="E33" s="58"/>
      <c r="F33" s="58"/>
      <c r="G33" s="58"/>
      <c r="H33" s="58"/>
    </row>
    <row r="34" spans="3:8">
      <c r="C34" s="56" t="s">
        <v>521</v>
      </c>
      <c r="D34" s="57" t="s">
        <v>522</v>
      </c>
      <c r="E34" s="58"/>
      <c r="F34" s="58"/>
      <c r="G34" s="58"/>
      <c r="H34" s="58"/>
    </row>
    <row r="35" spans="3:8">
      <c r="C35" s="53" t="s">
        <v>258</v>
      </c>
      <c r="D35" s="54" t="s">
        <v>382</v>
      </c>
      <c r="E35" s="55"/>
      <c r="F35" s="55"/>
      <c r="G35" s="55"/>
      <c r="H35" s="55"/>
    </row>
    <row r="36" spans="3:8">
      <c r="C36" s="53" t="s">
        <v>259</v>
      </c>
      <c r="D36" s="54" t="s">
        <v>383</v>
      </c>
      <c r="E36" s="55"/>
      <c r="F36" s="55"/>
      <c r="G36" s="55"/>
      <c r="H36" s="55"/>
    </row>
    <row r="37" spans="3:8">
      <c r="C37" s="53" t="s">
        <v>260</v>
      </c>
      <c r="D37" s="54" t="s">
        <v>245</v>
      </c>
      <c r="E37" s="55"/>
      <c r="F37" s="55"/>
      <c r="G37" s="55"/>
      <c r="H37" s="55"/>
    </row>
    <row r="38" spans="3:8">
      <c r="C38" s="53" t="s">
        <v>261</v>
      </c>
      <c r="D38" s="54" t="s">
        <v>246</v>
      </c>
      <c r="E38" s="55">
        <f>SUM(E39:E40)</f>
        <v>0</v>
      </c>
      <c r="F38" s="55">
        <f t="shared" ref="F38:H38" si="9">SUM(F39:F40)</f>
        <v>0</v>
      </c>
      <c r="G38" s="55">
        <f t="shared" si="9"/>
        <v>0</v>
      </c>
      <c r="H38" s="55">
        <f t="shared" si="9"/>
        <v>0</v>
      </c>
    </row>
    <row r="39" spans="3:8">
      <c r="C39" s="56" t="s">
        <v>523</v>
      </c>
      <c r="D39" s="57" t="s">
        <v>494</v>
      </c>
      <c r="E39" s="58"/>
      <c r="F39" s="58"/>
      <c r="G39" s="58"/>
      <c r="H39" s="58"/>
    </row>
    <row r="40" spans="3:8">
      <c r="C40" s="56" t="s">
        <v>524</v>
      </c>
      <c r="D40" s="57" t="s">
        <v>496</v>
      </c>
      <c r="E40" s="58"/>
      <c r="F40" s="58"/>
      <c r="G40" s="58"/>
      <c r="H40" s="58"/>
    </row>
    <row r="41" spans="3:8" ht="38.25">
      <c r="C41" s="53" t="s">
        <v>262</v>
      </c>
      <c r="D41" s="54" t="s">
        <v>525</v>
      </c>
      <c r="E41" s="55">
        <f>SUM(E42:E46)</f>
        <v>0</v>
      </c>
      <c r="F41" s="55">
        <f t="shared" ref="F41:H41" si="10">SUM(F42:F46)</f>
        <v>0</v>
      </c>
      <c r="G41" s="55">
        <f t="shared" si="10"/>
        <v>0</v>
      </c>
      <c r="H41" s="55">
        <f t="shared" si="10"/>
        <v>0</v>
      </c>
    </row>
    <row r="42" spans="3:8" ht="25.5">
      <c r="C42" s="56" t="s">
        <v>526</v>
      </c>
      <c r="D42" s="57" t="s">
        <v>499</v>
      </c>
      <c r="E42" s="58"/>
      <c r="F42" s="58"/>
      <c r="G42" s="58"/>
      <c r="H42" s="58"/>
    </row>
    <row r="43" spans="3:8" ht="25.5">
      <c r="C43" s="56" t="s">
        <v>527</v>
      </c>
      <c r="D43" s="57" t="s">
        <v>501</v>
      </c>
      <c r="E43" s="58"/>
      <c r="F43" s="58"/>
      <c r="G43" s="58"/>
      <c r="H43" s="58"/>
    </row>
    <row r="44" spans="3:8">
      <c r="C44" s="56" t="s">
        <v>528</v>
      </c>
      <c r="D44" s="57" t="s">
        <v>503</v>
      </c>
      <c r="E44" s="58"/>
      <c r="F44" s="58"/>
      <c r="G44" s="58"/>
      <c r="H44" s="58"/>
    </row>
    <row r="45" spans="3:8" ht="25.5">
      <c r="C45" s="56" t="s">
        <v>529</v>
      </c>
      <c r="D45" s="57" t="s">
        <v>505</v>
      </c>
      <c r="E45" s="58"/>
      <c r="F45" s="58"/>
      <c r="G45" s="58"/>
      <c r="H45" s="58"/>
    </row>
    <row r="46" spans="3:8" ht="25.5">
      <c r="C46" s="56" t="s">
        <v>530</v>
      </c>
      <c r="D46" s="57" t="s">
        <v>531</v>
      </c>
      <c r="E46" s="58"/>
      <c r="F46" s="58"/>
      <c r="G46" s="58"/>
      <c r="H46" s="58"/>
    </row>
    <row r="47" spans="3:8">
      <c r="C47" s="53" t="s">
        <v>263</v>
      </c>
      <c r="D47" s="54" t="s">
        <v>247</v>
      </c>
      <c r="E47" s="55">
        <f>SUM(E48:E49)</f>
        <v>0</v>
      </c>
      <c r="F47" s="55">
        <f t="shared" ref="F47:H47" si="11">SUM(F48:F49)</f>
        <v>0</v>
      </c>
      <c r="G47" s="55">
        <f t="shared" si="11"/>
        <v>0</v>
      </c>
      <c r="H47" s="55">
        <f t="shared" si="11"/>
        <v>0</v>
      </c>
    </row>
    <row r="48" spans="3:8">
      <c r="C48" s="56" t="s">
        <v>532</v>
      </c>
      <c r="D48" s="57" t="s">
        <v>247</v>
      </c>
      <c r="E48" s="58"/>
      <c r="F48" s="58"/>
      <c r="G48" s="58"/>
      <c r="H48" s="58"/>
    </row>
    <row r="49" spans="3:8">
      <c r="C49" s="56" t="s">
        <v>533</v>
      </c>
      <c r="D49" s="57" t="s">
        <v>511</v>
      </c>
      <c r="E49" s="58"/>
      <c r="F49" s="58"/>
      <c r="G49" s="58"/>
      <c r="H49" s="58"/>
    </row>
    <row r="50" spans="3:8">
      <c r="C50" s="53" t="s">
        <v>264</v>
      </c>
      <c r="D50" s="54" t="s">
        <v>248</v>
      </c>
      <c r="E50" s="55">
        <f>SUM(E51:E52)</f>
        <v>0</v>
      </c>
      <c r="F50" s="55">
        <f t="shared" ref="F50:H50" si="12">SUM(F51:F52)</f>
        <v>0</v>
      </c>
      <c r="G50" s="55">
        <f t="shared" si="12"/>
        <v>0</v>
      </c>
      <c r="H50" s="55">
        <f t="shared" si="12"/>
        <v>0</v>
      </c>
    </row>
    <row r="51" spans="3:8">
      <c r="C51" s="56" t="s">
        <v>512</v>
      </c>
      <c r="D51" s="57" t="s">
        <v>513</v>
      </c>
      <c r="E51" s="58"/>
      <c r="F51" s="58"/>
      <c r="G51" s="58"/>
      <c r="H51" s="58"/>
    </row>
    <row r="52" spans="3:8" ht="25.5">
      <c r="C52" s="56" t="s">
        <v>514</v>
      </c>
      <c r="D52" s="57" t="s">
        <v>515</v>
      </c>
      <c r="E52" s="58"/>
      <c r="F52" s="58"/>
      <c r="G52" s="58"/>
      <c r="H52" s="58"/>
    </row>
  </sheetData>
  <autoFilter ref="A9:H9"/>
  <mergeCells count="3">
    <mergeCell ref="C4:H4"/>
    <mergeCell ref="C6:H6"/>
    <mergeCell ref="C7:H7"/>
  </mergeCells>
  <pageMargins left="0.27559055118110237" right="0.15748031496062992" top="0.74803149606299213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zoomScaleNormal="100" zoomScaleSheetLayoutView="100" workbookViewId="0">
      <selection activeCell="F10" sqref="F10"/>
    </sheetView>
  </sheetViews>
  <sheetFormatPr defaultColWidth="8.85546875" defaultRowHeight="15"/>
  <cols>
    <col min="1" max="2" width="3.85546875" style="1" customWidth="1"/>
    <col min="3" max="3" width="14.140625" style="2" customWidth="1"/>
    <col min="4" max="4" width="38.85546875" style="3" customWidth="1"/>
    <col min="5" max="5" width="13.7109375" style="3" customWidth="1"/>
    <col min="6" max="6" width="16.7109375" style="3" bestFit="1" customWidth="1"/>
    <col min="7" max="7" width="16.7109375" style="3" customWidth="1"/>
    <col min="8" max="8" width="14.28515625" style="3" customWidth="1"/>
    <col min="9" max="16384" width="8.85546875" style="3"/>
  </cols>
  <sheetData>
    <row r="1" spans="2:8">
      <c r="H1" s="4" t="s">
        <v>280</v>
      </c>
    </row>
    <row r="2" spans="2:8">
      <c r="H2" s="10" t="s">
        <v>616</v>
      </c>
    </row>
    <row r="3" spans="2:8">
      <c r="H3" s="10"/>
    </row>
    <row r="4" spans="2:8" ht="28.15" customHeight="1">
      <c r="C4" s="85" t="s">
        <v>291</v>
      </c>
      <c r="D4" s="85"/>
      <c r="E4" s="85"/>
      <c r="F4" s="85"/>
      <c r="G4" s="85"/>
      <c r="H4" s="85"/>
    </row>
    <row r="5" spans="2:8">
      <c r="D5" s="7"/>
      <c r="E5" s="7"/>
      <c r="F5" s="7"/>
      <c r="G5" s="7"/>
      <c r="H5" s="7"/>
    </row>
    <row r="6" spans="2:8">
      <c r="C6" s="86" t="s">
        <v>158</v>
      </c>
      <c r="D6" s="86"/>
      <c r="E6" s="86"/>
      <c r="F6" s="86"/>
      <c r="G6" s="86"/>
      <c r="H6" s="86"/>
    </row>
    <row r="7" spans="2:8">
      <c r="C7" s="86" t="s">
        <v>163</v>
      </c>
      <c r="D7" s="86"/>
      <c r="E7" s="86"/>
      <c r="F7" s="86"/>
      <c r="G7" s="86"/>
      <c r="H7" s="86"/>
    </row>
    <row r="8" spans="2:8">
      <c r="H8" s="10"/>
    </row>
    <row r="9" spans="2:8">
      <c r="H9" s="10"/>
    </row>
    <row r="10" spans="2:8" ht="63.75">
      <c r="C10" s="43" t="s">
        <v>279</v>
      </c>
      <c r="D10" s="44" t="s">
        <v>281</v>
      </c>
      <c r="E10" s="37" t="s">
        <v>400</v>
      </c>
      <c r="F10" s="38" t="s">
        <v>401</v>
      </c>
      <c r="G10" s="38" t="s">
        <v>402</v>
      </c>
      <c r="H10" s="39" t="s">
        <v>403</v>
      </c>
    </row>
    <row r="11" spans="2:8" ht="22.9" customHeight="1">
      <c r="B11" s="14" t="str">
        <f t="shared" ref="B11:B23" si="0">IF((E11+F11+H11)&gt;0,"a","b")</f>
        <v>b</v>
      </c>
      <c r="C11" s="47">
        <v>33</v>
      </c>
      <c r="D11" s="48" t="s">
        <v>249</v>
      </c>
      <c r="E11" s="49">
        <f>E12+E31</f>
        <v>0</v>
      </c>
      <c r="F11" s="49">
        <f t="shared" ref="F11:H11" si="1">F12+F31</f>
        <v>0</v>
      </c>
      <c r="G11" s="49">
        <f t="shared" si="1"/>
        <v>0</v>
      </c>
      <c r="H11" s="49">
        <f t="shared" si="1"/>
        <v>0</v>
      </c>
    </row>
    <row r="12" spans="2:8" ht="22.9" customHeight="1">
      <c r="B12" s="14" t="str">
        <f t="shared" si="0"/>
        <v>b</v>
      </c>
      <c r="C12" s="50">
        <v>33.1</v>
      </c>
      <c r="D12" s="51" t="s">
        <v>534</v>
      </c>
      <c r="E12" s="52">
        <f>E13+E14+E15+E16+E19+E25+E28</f>
        <v>0</v>
      </c>
      <c r="F12" s="52">
        <f t="shared" ref="F12:H12" si="2">F13+F14+F15+F16+F19+F25+F28</f>
        <v>0</v>
      </c>
      <c r="G12" s="52">
        <f t="shared" si="2"/>
        <v>0</v>
      </c>
      <c r="H12" s="52">
        <f t="shared" si="2"/>
        <v>0</v>
      </c>
    </row>
    <row r="13" spans="2:8" ht="22.9" customHeight="1">
      <c r="B13" s="14" t="str">
        <f t="shared" si="0"/>
        <v>b</v>
      </c>
      <c r="C13" s="53" t="s">
        <v>265</v>
      </c>
      <c r="D13" s="54" t="s">
        <v>382</v>
      </c>
      <c r="E13" s="55"/>
      <c r="F13" s="55"/>
      <c r="G13" s="55"/>
      <c r="H13" s="55"/>
    </row>
    <row r="14" spans="2:8" ht="22.9" customHeight="1">
      <c r="B14" s="14" t="str">
        <f t="shared" si="0"/>
        <v>b</v>
      </c>
      <c r="C14" s="53" t="s">
        <v>266</v>
      </c>
      <c r="D14" s="54" t="s">
        <v>244</v>
      </c>
      <c r="E14" s="55"/>
      <c r="F14" s="55"/>
      <c r="G14" s="55"/>
      <c r="H14" s="55"/>
    </row>
    <row r="15" spans="2:8" ht="22.9" customHeight="1">
      <c r="B15" s="14" t="str">
        <f t="shared" si="0"/>
        <v>b</v>
      </c>
      <c r="C15" s="53" t="s">
        <v>267</v>
      </c>
      <c r="D15" s="54" t="s">
        <v>245</v>
      </c>
      <c r="E15" s="55"/>
      <c r="F15" s="55"/>
      <c r="G15" s="55"/>
      <c r="H15" s="55"/>
    </row>
    <row r="16" spans="2:8" ht="22.9" customHeight="1">
      <c r="B16" s="14" t="str">
        <f t="shared" si="0"/>
        <v>b</v>
      </c>
      <c r="C16" s="53" t="s">
        <v>268</v>
      </c>
      <c r="D16" s="54" t="s">
        <v>385</v>
      </c>
      <c r="E16" s="55">
        <f>SUM(E17:E18)</f>
        <v>0</v>
      </c>
      <c r="F16" s="55">
        <f t="shared" ref="F16:H16" si="3">SUM(F17:F18)</f>
        <v>0</v>
      </c>
      <c r="G16" s="55">
        <f t="shared" si="3"/>
        <v>0</v>
      </c>
      <c r="H16" s="55">
        <f t="shared" si="3"/>
        <v>0</v>
      </c>
    </row>
    <row r="17" spans="2:8" ht="22.9" customHeight="1">
      <c r="B17" s="14" t="str">
        <f t="shared" si="0"/>
        <v>b</v>
      </c>
      <c r="C17" s="56" t="s">
        <v>535</v>
      </c>
      <c r="D17" s="57" t="s">
        <v>494</v>
      </c>
      <c r="E17" s="58"/>
      <c r="F17" s="58"/>
      <c r="G17" s="58"/>
      <c r="H17" s="58"/>
    </row>
    <row r="18" spans="2:8" ht="22.9" customHeight="1">
      <c r="B18" s="14" t="str">
        <f t="shared" si="0"/>
        <v>b</v>
      </c>
      <c r="C18" s="56" t="s">
        <v>536</v>
      </c>
      <c r="D18" s="57" t="s">
        <v>537</v>
      </c>
      <c r="E18" s="58"/>
      <c r="F18" s="58"/>
      <c r="G18" s="58"/>
      <c r="H18" s="58"/>
    </row>
    <row r="19" spans="2:8" ht="22.9" customHeight="1">
      <c r="B19" s="14" t="str">
        <f t="shared" si="0"/>
        <v>b</v>
      </c>
      <c r="C19" s="53" t="s">
        <v>269</v>
      </c>
      <c r="D19" s="54" t="s">
        <v>497</v>
      </c>
      <c r="E19" s="55">
        <f>SUM(E20:E24)</f>
        <v>0</v>
      </c>
      <c r="F19" s="55">
        <f t="shared" ref="F19:H19" si="4">SUM(F20:F24)</f>
        <v>0</v>
      </c>
      <c r="G19" s="55">
        <f t="shared" si="4"/>
        <v>0</v>
      </c>
      <c r="H19" s="55">
        <f t="shared" si="4"/>
        <v>0</v>
      </c>
    </row>
    <row r="20" spans="2:8" ht="22.9" customHeight="1">
      <c r="B20" s="14" t="str">
        <f t="shared" si="0"/>
        <v>b</v>
      </c>
      <c r="C20" s="56" t="s">
        <v>538</v>
      </c>
      <c r="D20" s="57" t="s">
        <v>499</v>
      </c>
      <c r="E20" s="58"/>
      <c r="F20" s="58"/>
      <c r="G20" s="58"/>
      <c r="H20" s="58"/>
    </row>
    <row r="21" spans="2:8" ht="22.9" customHeight="1">
      <c r="B21" s="14" t="str">
        <f t="shared" si="0"/>
        <v>b</v>
      </c>
      <c r="C21" s="56" t="s">
        <v>539</v>
      </c>
      <c r="D21" s="57" t="s">
        <v>501</v>
      </c>
      <c r="E21" s="58"/>
      <c r="F21" s="58"/>
      <c r="G21" s="58"/>
      <c r="H21" s="58"/>
    </row>
    <row r="22" spans="2:8" ht="22.9" customHeight="1">
      <c r="B22" s="14" t="str">
        <f t="shared" si="0"/>
        <v>b</v>
      </c>
      <c r="C22" s="56" t="s">
        <v>540</v>
      </c>
      <c r="D22" s="57" t="s">
        <v>541</v>
      </c>
      <c r="E22" s="58"/>
      <c r="F22" s="58"/>
      <c r="G22" s="58"/>
      <c r="H22" s="58"/>
    </row>
    <row r="23" spans="2:8" ht="22.9" customHeight="1">
      <c r="B23" s="14" t="str">
        <f t="shared" si="0"/>
        <v>b</v>
      </c>
      <c r="C23" s="56" t="s">
        <v>542</v>
      </c>
      <c r="D23" s="57" t="s">
        <v>505</v>
      </c>
      <c r="E23" s="58"/>
      <c r="F23" s="58"/>
      <c r="G23" s="58"/>
      <c r="H23" s="58"/>
    </row>
    <row r="24" spans="2:8" ht="25.5">
      <c r="C24" s="56" t="s">
        <v>543</v>
      </c>
      <c r="D24" s="57" t="s">
        <v>531</v>
      </c>
      <c r="E24" s="58"/>
      <c r="F24" s="58"/>
      <c r="G24" s="58"/>
      <c r="H24" s="58"/>
    </row>
    <row r="25" spans="2:8" ht="38.25">
      <c r="C25" s="53" t="s">
        <v>270</v>
      </c>
      <c r="D25" s="54" t="s">
        <v>544</v>
      </c>
      <c r="E25" s="55">
        <f>SUM(E26:E27)</f>
        <v>0</v>
      </c>
      <c r="F25" s="55">
        <f t="shared" ref="F25:H25" si="5">SUM(F26:F27)</f>
        <v>0</v>
      </c>
      <c r="G25" s="55">
        <f t="shared" si="5"/>
        <v>0</v>
      </c>
      <c r="H25" s="55">
        <f t="shared" si="5"/>
        <v>0</v>
      </c>
    </row>
    <row r="26" spans="2:8" ht="25.5">
      <c r="C26" s="56" t="s">
        <v>545</v>
      </c>
      <c r="D26" s="57" t="s">
        <v>247</v>
      </c>
      <c r="E26" s="58"/>
      <c r="F26" s="58"/>
      <c r="G26" s="58"/>
      <c r="H26" s="58"/>
    </row>
    <row r="27" spans="2:8">
      <c r="C27" s="56" t="s">
        <v>546</v>
      </c>
      <c r="D27" s="57" t="s">
        <v>511</v>
      </c>
      <c r="E27" s="58"/>
      <c r="F27" s="58"/>
      <c r="G27" s="58"/>
      <c r="H27" s="58"/>
    </row>
    <row r="28" spans="2:8">
      <c r="C28" s="53" t="s">
        <v>271</v>
      </c>
      <c r="D28" s="54" t="s">
        <v>250</v>
      </c>
      <c r="E28" s="55">
        <f>SUM(E29:E30)</f>
        <v>0</v>
      </c>
      <c r="F28" s="55">
        <f t="shared" ref="F28:H28" si="6">SUM(F29:F30)</f>
        <v>0</v>
      </c>
      <c r="G28" s="55">
        <f t="shared" si="6"/>
        <v>0</v>
      </c>
      <c r="H28" s="55">
        <f t="shared" si="6"/>
        <v>0</v>
      </c>
    </row>
    <row r="29" spans="2:8">
      <c r="C29" s="56" t="s">
        <v>547</v>
      </c>
      <c r="D29" s="57" t="s">
        <v>513</v>
      </c>
      <c r="E29" s="58"/>
      <c r="F29" s="58"/>
      <c r="G29" s="58"/>
      <c r="H29" s="58"/>
    </row>
    <row r="30" spans="2:8" ht="25.5">
      <c r="C30" s="56" t="s">
        <v>548</v>
      </c>
      <c r="D30" s="57" t="s">
        <v>549</v>
      </c>
      <c r="E30" s="58"/>
      <c r="F30" s="58"/>
      <c r="G30" s="58"/>
      <c r="H30" s="58"/>
    </row>
    <row r="31" spans="2:8">
      <c r="C31" s="50">
        <v>33.200000000000003</v>
      </c>
      <c r="D31" s="51" t="s">
        <v>550</v>
      </c>
      <c r="E31" s="52">
        <f>E32+E33+E34+E35+E36+E39+E45+E48</f>
        <v>0</v>
      </c>
      <c r="F31" s="52">
        <f t="shared" ref="F31:H31" si="7">F32+F33+F34+F35+F36+F39+F45+F48</f>
        <v>0</v>
      </c>
      <c r="G31" s="52">
        <f t="shared" si="7"/>
        <v>0</v>
      </c>
      <c r="H31" s="52">
        <f t="shared" si="7"/>
        <v>0</v>
      </c>
    </row>
    <row r="32" spans="2:8">
      <c r="C32" s="53" t="s">
        <v>551</v>
      </c>
      <c r="D32" s="54" t="s">
        <v>492</v>
      </c>
      <c r="E32" s="55"/>
      <c r="F32" s="55"/>
      <c r="G32" s="55"/>
      <c r="H32" s="55"/>
    </row>
    <row r="33" spans="3:8">
      <c r="C33" s="53" t="s">
        <v>272</v>
      </c>
      <c r="D33" s="54" t="s">
        <v>243</v>
      </c>
      <c r="E33" s="55"/>
      <c r="F33" s="55"/>
      <c r="G33" s="55"/>
      <c r="H33" s="55"/>
    </row>
    <row r="34" spans="3:8">
      <c r="C34" s="53" t="s">
        <v>273</v>
      </c>
      <c r="D34" s="54" t="s">
        <v>244</v>
      </c>
      <c r="E34" s="55"/>
      <c r="F34" s="55"/>
      <c r="G34" s="55"/>
      <c r="H34" s="55"/>
    </row>
    <row r="35" spans="3:8">
      <c r="C35" s="53" t="s">
        <v>274</v>
      </c>
      <c r="D35" s="54" t="s">
        <v>245</v>
      </c>
      <c r="E35" s="55"/>
      <c r="F35" s="55"/>
      <c r="G35" s="55"/>
      <c r="H35" s="55"/>
    </row>
    <row r="36" spans="3:8">
      <c r="C36" s="53" t="s">
        <v>552</v>
      </c>
      <c r="D36" s="54" t="s">
        <v>385</v>
      </c>
      <c r="E36" s="55">
        <f>SUM(E37:E38)</f>
        <v>0</v>
      </c>
      <c r="F36" s="55">
        <f t="shared" ref="F36:H36" si="8">SUM(F37:F38)</f>
        <v>0</v>
      </c>
      <c r="G36" s="55">
        <f t="shared" si="8"/>
        <v>0</v>
      </c>
      <c r="H36" s="55">
        <f t="shared" si="8"/>
        <v>0</v>
      </c>
    </row>
    <row r="37" spans="3:8">
      <c r="C37" s="56" t="s">
        <v>553</v>
      </c>
      <c r="D37" s="57" t="s">
        <v>494</v>
      </c>
      <c r="E37" s="58"/>
      <c r="F37" s="58"/>
      <c r="G37" s="58"/>
      <c r="H37" s="58"/>
    </row>
    <row r="38" spans="3:8">
      <c r="C38" s="56" t="s">
        <v>554</v>
      </c>
      <c r="D38" s="57" t="s">
        <v>555</v>
      </c>
      <c r="E38" s="58"/>
      <c r="F38" s="58"/>
      <c r="G38" s="58"/>
      <c r="H38" s="58"/>
    </row>
    <row r="39" spans="3:8" ht="25.5">
      <c r="C39" s="53" t="s">
        <v>556</v>
      </c>
      <c r="D39" s="54" t="s">
        <v>497</v>
      </c>
      <c r="E39" s="55">
        <f>SUM(E40:E44)</f>
        <v>0</v>
      </c>
      <c r="F39" s="55">
        <f t="shared" ref="F39:H39" si="9">SUM(F40:F44)</f>
        <v>0</v>
      </c>
      <c r="G39" s="55">
        <f t="shared" si="9"/>
        <v>0</v>
      </c>
      <c r="H39" s="55">
        <f t="shared" si="9"/>
        <v>0</v>
      </c>
    </row>
    <row r="40" spans="3:8" ht="25.5">
      <c r="C40" s="56" t="s">
        <v>557</v>
      </c>
      <c r="D40" s="57" t="s">
        <v>499</v>
      </c>
      <c r="E40" s="58"/>
      <c r="F40" s="58"/>
      <c r="G40" s="58"/>
      <c r="H40" s="58"/>
    </row>
    <row r="41" spans="3:8" ht="25.5">
      <c r="C41" s="56" t="s">
        <v>558</v>
      </c>
      <c r="D41" s="57" t="s">
        <v>501</v>
      </c>
      <c r="E41" s="58"/>
      <c r="F41" s="58"/>
      <c r="G41" s="58"/>
      <c r="H41" s="58"/>
    </row>
    <row r="42" spans="3:8">
      <c r="C42" s="56" t="s">
        <v>559</v>
      </c>
      <c r="D42" s="57" t="s">
        <v>541</v>
      </c>
      <c r="E42" s="58"/>
      <c r="F42" s="58"/>
      <c r="G42" s="58"/>
      <c r="H42" s="58"/>
    </row>
    <row r="43" spans="3:8" ht="25.5">
      <c r="C43" s="56" t="s">
        <v>560</v>
      </c>
      <c r="D43" s="57" t="s">
        <v>561</v>
      </c>
      <c r="E43" s="58"/>
      <c r="F43" s="58"/>
      <c r="G43" s="58"/>
      <c r="H43" s="58"/>
    </row>
    <row r="44" spans="3:8" ht="25.5">
      <c r="C44" s="56" t="s">
        <v>562</v>
      </c>
      <c r="D44" s="57" t="s">
        <v>531</v>
      </c>
      <c r="E44" s="58"/>
      <c r="F44" s="58"/>
      <c r="G44" s="58"/>
      <c r="H44" s="58"/>
    </row>
    <row r="45" spans="3:8" ht="38.25">
      <c r="C45" s="53" t="s">
        <v>563</v>
      </c>
      <c r="D45" s="54" t="s">
        <v>544</v>
      </c>
      <c r="E45" s="55">
        <f>SUM(E46:E47)</f>
        <v>0</v>
      </c>
      <c r="F45" s="55">
        <f t="shared" ref="F45:H45" si="10">SUM(F46:F47)</f>
        <v>0</v>
      </c>
      <c r="G45" s="55">
        <f t="shared" si="10"/>
        <v>0</v>
      </c>
      <c r="H45" s="55">
        <f t="shared" si="10"/>
        <v>0</v>
      </c>
    </row>
    <row r="46" spans="3:8" ht="25.5">
      <c r="C46" s="56" t="s">
        <v>564</v>
      </c>
      <c r="D46" s="57" t="s">
        <v>247</v>
      </c>
      <c r="E46" s="58"/>
      <c r="F46" s="58"/>
      <c r="G46" s="58"/>
      <c r="H46" s="58"/>
    </row>
    <row r="47" spans="3:8">
      <c r="C47" s="56" t="s">
        <v>565</v>
      </c>
      <c r="D47" s="57" t="s">
        <v>511</v>
      </c>
      <c r="E47" s="58"/>
      <c r="F47" s="58"/>
      <c r="G47" s="58"/>
      <c r="H47" s="58"/>
    </row>
    <row r="48" spans="3:8">
      <c r="C48" s="53" t="s">
        <v>566</v>
      </c>
      <c r="D48" s="54" t="s">
        <v>250</v>
      </c>
      <c r="E48" s="55">
        <f>SUM(E49:E50)</f>
        <v>0</v>
      </c>
      <c r="F48" s="55">
        <f t="shared" ref="F48:H48" si="11">SUM(F49:F50)</f>
        <v>0</v>
      </c>
      <c r="G48" s="55">
        <f t="shared" si="11"/>
        <v>0</v>
      </c>
      <c r="H48" s="55">
        <f t="shared" si="11"/>
        <v>0</v>
      </c>
    </row>
    <row r="49" spans="3:8">
      <c r="C49" s="56" t="s">
        <v>567</v>
      </c>
      <c r="D49" s="57" t="s">
        <v>513</v>
      </c>
      <c r="E49" s="58"/>
      <c r="F49" s="58"/>
      <c r="G49" s="58"/>
      <c r="H49" s="58"/>
    </row>
    <row r="50" spans="3:8" ht="25.5">
      <c r="C50" s="56" t="s">
        <v>568</v>
      </c>
      <c r="D50" s="57" t="s">
        <v>549</v>
      </c>
      <c r="E50" s="58"/>
      <c r="F50" s="58"/>
      <c r="G50" s="58"/>
      <c r="H50" s="58"/>
    </row>
  </sheetData>
  <autoFilter ref="A10:L23"/>
  <mergeCells count="3">
    <mergeCell ref="C4:H4"/>
    <mergeCell ref="C6:H6"/>
    <mergeCell ref="C7:H7"/>
  </mergeCells>
  <pageMargins left="0.38" right="0.16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view="pageBreakPreview" zoomScaleSheetLayoutView="100" workbookViewId="0">
      <selection activeCell="B6" sqref="B6:F6"/>
    </sheetView>
  </sheetViews>
  <sheetFormatPr defaultRowHeight="12.75"/>
  <cols>
    <col min="1" max="1" width="4.7109375" style="15" customWidth="1"/>
    <col min="2" max="2" width="75.7109375" style="15" customWidth="1"/>
    <col min="3" max="3" width="14.5703125" style="15" customWidth="1"/>
    <col min="4" max="5" width="18.28515625" style="15" customWidth="1"/>
    <col min="6" max="6" width="15.5703125" style="15" customWidth="1"/>
    <col min="7" max="7" width="11.7109375" style="15" customWidth="1"/>
    <col min="8" max="12" width="9.140625" style="15"/>
    <col min="13" max="13" width="10.7109375" style="15" bestFit="1" customWidth="1"/>
    <col min="14" max="258" width="9.140625" style="15"/>
    <col min="259" max="259" width="46.7109375" style="15" customWidth="1"/>
    <col min="260" max="260" width="16" style="15" customWidth="1"/>
    <col min="261" max="261" width="18.28515625" style="15" customWidth="1"/>
    <col min="262" max="262" width="15.5703125" style="15" customWidth="1"/>
    <col min="263" max="514" width="9.140625" style="15"/>
    <col min="515" max="515" width="46.7109375" style="15" customWidth="1"/>
    <col min="516" max="516" width="16" style="15" customWidth="1"/>
    <col min="517" max="517" width="18.28515625" style="15" customWidth="1"/>
    <col min="518" max="518" width="15.5703125" style="15" customWidth="1"/>
    <col min="519" max="770" width="9.140625" style="15"/>
    <col min="771" max="771" width="46.7109375" style="15" customWidth="1"/>
    <col min="772" max="772" width="16" style="15" customWidth="1"/>
    <col min="773" max="773" width="18.28515625" style="15" customWidth="1"/>
    <col min="774" max="774" width="15.5703125" style="15" customWidth="1"/>
    <col min="775" max="1026" width="9.140625" style="15"/>
    <col min="1027" max="1027" width="46.7109375" style="15" customWidth="1"/>
    <col min="1028" max="1028" width="16" style="15" customWidth="1"/>
    <col min="1029" max="1029" width="18.28515625" style="15" customWidth="1"/>
    <col min="1030" max="1030" width="15.5703125" style="15" customWidth="1"/>
    <col min="1031" max="1282" width="9.140625" style="15"/>
    <col min="1283" max="1283" width="46.7109375" style="15" customWidth="1"/>
    <col min="1284" max="1284" width="16" style="15" customWidth="1"/>
    <col min="1285" max="1285" width="18.28515625" style="15" customWidth="1"/>
    <col min="1286" max="1286" width="15.5703125" style="15" customWidth="1"/>
    <col min="1287" max="1538" width="9.140625" style="15"/>
    <col min="1539" max="1539" width="46.7109375" style="15" customWidth="1"/>
    <col min="1540" max="1540" width="16" style="15" customWidth="1"/>
    <col min="1541" max="1541" width="18.28515625" style="15" customWidth="1"/>
    <col min="1542" max="1542" width="15.5703125" style="15" customWidth="1"/>
    <col min="1543" max="1794" width="9.140625" style="15"/>
    <col min="1795" max="1795" width="46.7109375" style="15" customWidth="1"/>
    <col min="1796" max="1796" width="16" style="15" customWidth="1"/>
    <col min="1797" max="1797" width="18.28515625" style="15" customWidth="1"/>
    <col min="1798" max="1798" width="15.5703125" style="15" customWidth="1"/>
    <col min="1799" max="2050" width="9.140625" style="15"/>
    <col min="2051" max="2051" width="46.7109375" style="15" customWidth="1"/>
    <col min="2052" max="2052" width="16" style="15" customWidth="1"/>
    <col min="2053" max="2053" width="18.28515625" style="15" customWidth="1"/>
    <col min="2054" max="2054" width="15.5703125" style="15" customWidth="1"/>
    <col min="2055" max="2306" width="9.140625" style="15"/>
    <col min="2307" max="2307" width="46.7109375" style="15" customWidth="1"/>
    <col min="2308" max="2308" width="16" style="15" customWidth="1"/>
    <col min="2309" max="2309" width="18.28515625" style="15" customWidth="1"/>
    <col min="2310" max="2310" width="15.5703125" style="15" customWidth="1"/>
    <col min="2311" max="2562" width="9.140625" style="15"/>
    <col min="2563" max="2563" width="46.7109375" style="15" customWidth="1"/>
    <col min="2564" max="2564" width="16" style="15" customWidth="1"/>
    <col min="2565" max="2565" width="18.28515625" style="15" customWidth="1"/>
    <col min="2566" max="2566" width="15.5703125" style="15" customWidth="1"/>
    <col min="2567" max="2818" width="9.140625" style="15"/>
    <col min="2819" max="2819" width="46.7109375" style="15" customWidth="1"/>
    <col min="2820" max="2820" width="16" style="15" customWidth="1"/>
    <col min="2821" max="2821" width="18.28515625" style="15" customWidth="1"/>
    <col min="2822" max="2822" width="15.5703125" style="15" customWidth="1"/>
    <col min="2823" max="3074" width="9.140625" style="15"/>
    <col min="3075" max="3075" width="46.7109375" style="15" customWidth="1"/>
    <col min="3076" max="3076" width="16" style="15" customWidth="1"/>
    <col min="3077" max="3077" width="18.28515625" style="15" customWidth="1"/>
    <col min="3078" max="3078" width="15.5703125" style="15" customWidth="1"/>
    <col min="3079" max="3330" width="9.140625" style="15"/>
    <col min="3331" max="3331" width="46.7109375" style="15" customWidth="1"/>
    <col min="3332" max="3332" width="16" style="15" customWidth="1"/>
    <col min="3333" max="3333" width="18.28515625" style="15" customWidth="1"/>
    <col min="3334" max="3334" width="15.5703125" style="15" customWidth="1"/>
    <col min="3335" max="3586" width="9.140625" style="15"/>
    <col min="3587" max="3587" width="46.7109375" style="15" customWidth="1"/>
    <col min="3588" max="3588" width="16" style="15" customWidth="1"/>
    <col min="3589" max="3589" width="18.28515625" style="15" customWidth="1"/>
    <col min="3590" max="3590" width="15.5703125" style="15" customWidth="1"/>
    <col min="3591" max="3842" width="9.140625" style="15"/>
    <col min="3843" max="3843" width="46.7109375" style="15" customWidth="1"/>
    <col min="3844" max="3844" width="16" style="15" customWidth="1"/>
    <col min="3845" max="3845" width="18.28515625" style="15" customWidth="1"/>
    <col min="3846" max="3846" width="15.5703125" style="15" customWidth="1"/>
    <col min="3847" max="4098" width="9.140625" style="15"/>
    <col min="4099" max="4099" width="46.7109375" style="15" customWidth="1"/>
    <col min="4100" max="4100" width="16" style="15" customWidth="1"/>
    <col min="4101" max="4101" width="18.28515625" style="15" customWidth="1"/>
    <col min="4102" max="4102" width="15.5703125" style="15" customWidth="1"/>
    <col min="4103" max="4354" width="9.140625" style="15"/>
    <col min="4355" max="4355" width="46.7109375" style="15" customWidth="1"/>
    <col min="4356" max="4356" width="16" style="15" customWidth="1"/>
    <col min="4357" max="4357" width="18.28515625" style="15" customWidth="1"/>
    <col min="4358" max="4358" width="15.5703125" style="15" customWidth="1"/>
    <col min="4359" max="4610" width="9.140625" style="15"/>
    <col min="4611" max="4611" width="46.7109375" style="15" customWidth="1"/>
    <col min="4612" max="4612" width="16" style="15" customWidth="1"/>
    <col min="4613" max="4613" width="18.28515625" style="15" customWidth="1"/>
    <col min="4614" max="4614" width="15.5703125" style="15" customWidth="1"/>
    <col min="4615" max="4866" width="9.140625" style="15"/>
    <col min="4867" max="4867" width="46.7109375" style="15" customWidth="1"/>
    <col min="4868" max="4868" width="16" style="15" customWidth="1"/>
    <col min="4869" max="4869" width="18.28515625" style="15" customWidth="1"/>
    <col min="4870" max="4870" width="15.5703125" style="15" customWidth="1"/>
    <col min="4871" max="5122" width="9.140625" style="15"/>
    <col min="5123" max="5123" width="46.7109375" style="15" customWidth="1"/>
    <col min="5124" max="5124" width="16" style="15" customWidth="1"/>
    <col min="5125" max="5125" width="18.28515625" style="15" customWidth="1"/>
    <col min="5126" max="5126" width="15.5703125" style="15" customWidth="1"/>
    <col min="5127" max="5378" width="9.140625" style="15"/>
    <col min="5379" max="5379" width="46.7109375" style="15" customWidth="1"/>
    <col min="5380" max="5380" width="16" style="15" customWidth="1"/>
    <col min="5381" max="5381" width="18.28515625" style="15" customWidth="1"/>
    <col min="5382" max="5382" width="15.5703125" style="15" customWidth="1"/>
    <col min="5383" max="5634" width="9.140625" style="15"/>
    <col min="5635" max="5635" width="46.7109375" style="15" customWidth="1"/>
    <col min="5636" max="5636" width="16" style="15" customWidth="1"/>
    <col min="5637" max="5637" width="18.28515625" style="15" customWidth="1"/>
    <col min="5638" max="5638" width="15.5703125" style="15" customWidth="1"/>
    <col min="5639" max="5890" width="9.140625" style="15"/>
    <col min="5891" max="5891" width="46.7109375" style="15" customWidth="1"/>
    <col min="5892" max="5892" width="16" style="15" customWidth="1"/>
    <col min="5893" max="5893" width="18.28515625" style="15" customWidth="1"/>
    <col min="5894" max="5894" width="15.5703125" style="15" customWidth="1"/>
    <col min="5895" max="6146" width="9.140625" style="15"/>
    <col min="6147" max="6147" width="46.7109375" style="15" customWidth="1"/>
    <col min="6148" max="6148" width="16" style="15" customWidth="1"/>
    <col min="6149" max="6149" width="18.28515625" style="15" customWidth="1"/>
    <col min="6150" max="6150" width="15.5703125" style="15" customWidth="1"/>
    <col min="6151" max="6402" width="9.140625" style="15"/>
    <col min="6403" max="6403" width="46.7109375" style="15" customWidth="1"/>
    <col min="6404" max="6404" width="16" style="15" customWidth="1"/>
    <col min="6405" max="6405" width="18.28515625" style="15" customWidth="1"/>
    <col min="6406" max="6406" width="15.5703125" style="15" customWidth="1"/>
    <col min="6407" max="6658" width="9.140625" style="15"/>
    <col min="6659" max="6659" width="46.7109375" style="15" customWidth="1"/>
    <col min="6660" max="6660" width="16" style="15" customWidth="1"/>
    <col min="6661" max="6661" width="18.28515625" style="15" customWidth="1"/>
    <col min="6662" max="6662" width="15.5703125" style="15" customWidth="1"/>
    <col min="6663" max="6914" width="9.140625" style="15"/>
    <col min="6915" max="6915" width="46.7109375" style="15" customWidth="1"/>
    <col min="6916" max="6916" width="16" style="15" customWidth="1"/>
    <col min="6917" max="6917" width="18.28515625" style="15" customWidth="1"/>
    <col min="6918" max="6918" width="15.5703125" style="15" customWidth="1"/>
    <col min="6919" max="7170" width="9.140625" style="15"/>
    <col min="7171" max="7171" width="46.7109375" style="15" customWidth="1"/>
    <col min="7172" max="7172" width="16" style="15" customWidth="1"/>
    <col min="7173" max="7173" width="18.28515625" style="15" customWidth="1"/>
    <col min="7174" max="7174" width="15.5703125" style="15" customWidth="1"/>
    <col min="7175" max="7426" width="9.140625" style="15"/>
    <col min="7427" max="7427" width="46.7109375" style="15" customWidth="1"/>
    <col min="7428" max="7428" width="16" style="15" customWidth="1"/>
    <col min="7429" max="7429" width="18.28515625" style="15" customWidth="1"/>
    <col min="7430" max="7430" width="15.5703125" style="15" customWidth="1"/>
    <col min="7431" max="7682" width="9.140625" style="15"/>
    <col min="7683" max="7683" width="46.7109375" style="15" customWidth="1"/>
    <col min="7684" max="7684" width="16" style="15" customWidth="1"/>
    <col min="7685" max="7685" width="18.28515625" style="15" customWidth="1"/>
    <col min="7686" max="7686" width="15.5703125" style="15" customWidth="1"/>
    <col min="7687" max="7938" width="9.140625" style="15"/>
    <col min="7939" max="7939" width="46.7109375" style="15" customWidth="1"/>
    <col min="7940" max="7940" width="16" style="15" customWidth="1"/>
    <col min="7941" max="7941" width="18.28515625" style="15" customWidth="1"/>
    <col min="7942" max="7942" width="15.5703125" style="15" customWidth="1"/>
    <col min="7943" max="8194" width="9.140625" style="15"/>
    <col min="8195" max="8195" width="46.7109375" style="15" customWidth="1"/>
    <col min="8196" max="8196" width="16" style="15" customWidth="1"/>
    <col min="8197" max="8197" width="18.28515625" style="15" customWidth="1"/>
    <col min="8198" max="8198" width="15.5703125" style="15" customWidth="1"/>
    <col min="8199" max="8450" width="9.140625" style="15"/>
    <col min="8451" max="8451" width="46.7109375" style="15" customWidth="1"/>
    <col min="8452" max="8452" width="16" style="15" customWidth="1"/>
    <col min="8453" max="8453" width="18.28515625" style="15" customWidth="1"/>
    <col min="8454" max="8454" width="15.5703125" style="15" customWidth="1"/>
    <col min="8455" max="8706" width="9.140625" style="15"/>
    <col min="8707" max="8707" width="46.7109375" style="15" customWidth="1"/>
    <col min="8708" max="8708" width="16" style="15" customWidth="1"/>
    <col min="8709" max="8709" width="18.28515625" style="15" customWidth="1"/>
    <col min="8710" max="8710" width="15.5703125" style="15" customWidth="1"/>
    <col min="8711" max="8962" width="9.140625" style="15"/>
    <col min="8963" max="8963" width="46.7109375" style="15" customWidth="1"/>
    <col min="8964" max="8964" width="16" style="15" customWidth="1"/>
    <col min="8965" max="8965" width="18.28515625" style="15" customWidth="1"/>
    <col min="8966" max="8966" width="15.5703125" style="15" customWidth="1"/>
    <col min="8967" max="9218" width="9.140625" style="15"/>
    <col min="9219" max="9219" width="46.7109375" style="15" customWidth="1"/>
    <col min="9220" max="9220" width="16" style="15" customWidth="1"/>
    <col min="9221" max="9221" width="18.28515625" style="15" customWidth="1"/>
    <col min="9222" max="9222" width="15.5703125" style="15" customWidth="1"/>
    <col min="9223" max="9474" width="9.140625" style="15"/>
    <col min="9475" max="9475" width="46.7109375" style="15" customWidth="1"/>
    <col min="9476" max="9476" width="16" style="15" customWidth="1"/>
    <col min="9477" max="9477" width="18.28515625" style="15" customWidth="1"/>
    <col min="9478" max="9478" width="15.5703125" style="15" customWidth="1"/>
    <col min="9479" max="9730" width="9.140625" style="15"/>
    <col min="9731" max="9731" width="46.7109375" style="15" customWidth="1"/>
    <col min="9732" max="9732" width="16" style="15" customWidth="1"/>
    <col min="9733" max="9733" width="18.28515625" style="15" customWidth="1"/>
    <col min="9734" max="9734" width="15.5703125" style="15" customWidth="1"/>
    <col min="9735" max="9986" width="9.140625" style="15"/>
    <col min="9987" max="9987" width="46.7109375" style="15" customWidth="1"/>
    <col min="9988" max="9988" width="16" style="15" customWidth="1"/>
    <col min="9989" max="9989" width="18.28515625" style="15" customWidth="1"/>
    <col min="9990" max="9990" width="15.5703125" style="15" customWidth="1"/>
    <col min="9991" max="10242" width="9.140625" style="15"/>
    <col min="10243" max="10243" width="46.7109375" style="15" customWidth="1"/>
    <col min="10244" max="10244" width="16" style="15" customWidth="1"/>
    <col min="10245" max="10245" width="18.28515625" style="15" customWidth="1"/>
    <col min="10246" max="10246" width="15.5703125" style="15" customWidth="1"/>
    <col min="10247" max="10498" width="9.140625" style="15"/>
    <col min="10499" max="10499" width="46.7109375" style="15" customWidth="1"/>
    <col min="10500" max="10500" width="16" style="15" customWidth="1"/>
    <col min="10501" max="10501" width="18.28515625" style="15" customWidth="1"/>
    <col min="10502" max="10502" width="15.5703125" style="15" customWidth="1"/>
    <col min="10503" max="10754" width="9.140625" style="15"/>
    <col min="10755" max="10755" width="46.7109375" style="15" customWidth="1"/>
    <col min="10756" max="10756" width="16" style="15" customWidth="1"/>
    <col min="10757" max="10757" width="18.28515625" style="15" customWidth="1"/>
    <col min="10758" max="10758" width="15.5703125" style="15" customWidth="1"/>
    <col min="10759" max="11010" width="9.140625" style="15"/>
    <col min="11011" max="11011" width="46.7109375" style="15" customWidth="1"/>
    <col min="11012" max="11012" width="16" style="15" customWidth="1"/>
    <col min="11013" max="11013" width="18.28515625" style="15" customWidth="1"/>
    <col min="11014" max="11014" width="15.5703125" style="15" customWidth="1"/>
    <col min="11015" max="11266" width="9.140625" style="15"/>
    <col min="11267" max="11267" width="46.7109375" style="15" customWidth="1"/>
    <col min="11268" max="11268" width="16" style="15" customWidth="1"/>
    <col min="11269" max="11269" width="18.28515625" style="15" customWidth="1"/>
    <col min="11270" max="11270" width="15.5703125" style="15" customWidth="1"/>
    <col min="11271" max="11522" width="9.140625" style="15"/>
    <col min="11523" max="11523" width="46.7109375" style="15" customWidth="1"/>
    <col min="11524" max="11524" width="16" style="15" customWidth="1"/>
    <col min="11525" max="11525" width="18.28515625" style="15" customWidth="1"/>
    <col min="11526" max="11526" width="15.5703125" style="15" customWidth="1"/>
    <col min="11527" max="11778" width="9.140625" style="15"/>
    <col min="11779" max="11779" width="46.7109375" style="15" customWidth="1"/>
    <col min="11780" max="11780" width="16" style="15" customWidth="1"/>
    <col min="11781" max="11781" width="18.28515625" style="15" customWidth="1"/>
    <col min="11782" max="11782" width="15.5703125" style="15" customWidth="1"/>
    <col min="11783" max="12034" width="9.140625" style="15"/>
    <col min="12035" max="12035" width="46.7109375" style="15" customWidth="1"/>
    <col min="12036" max="12036" width="16" style="15" customWidth="1"/>
    <col min="12037" max="12037" width="18.28515625" style="15" customWidth="1"/>
    <col min="12038" max="12038" width="15.5703125" style="15" customWidth="1"/>
    <col min="12039" max="12290" width="9.140625" style="15"/>
    <col min="12291" max="12291" width="46.7109375" style="15" customWidth="1"/>
    <col min="12292" max="12292" width="16" style="15" customWidth="1"/>
    <col min="12293" max="12293" width="18.28515625" style="15" customWidth="1"/>
    <col min="12294" max="12294" width="15.5703125" style="15" customWidth="1"/>
    <col min="12295" max="12546" width="9.140625" style="15"/>
    <col min="12547" max="12547" width="46.7109375" style="15" customWidth="1"/>
    <col min="12548" max="12548" width="16" style="15" customWidth="1"/>
    <col min="12549" max="12549" width="18.28515625" style="15" customWidth="1"/>
    <col min="12550" max="12550" width="15.5703125" style="15" customWidth="1"/>
    <col min="12551" max="12802" width="9.140625" style="15"/>
    <col min="12803" max="12803" width="46.7109375" style="15" customWidth="1"/>
    <col min="12804" max="12804" width="16" style="15" customWidth="1"/>
    <col min="12805" max="12805" width="18.28515625" style="15" customWidth="1"/>
    <col min="12806" max="12806" width="15.5703125" style="15" customWidth="1"/>
    <col min="12807" max="13058" width="9.140625" style="15"/>
    <col min="13059" max="13059" width="46.7109375" style="15" customWidth="1"/>
    <col min="13060" max="13060" width="16" style="15" customWidth="1"/>
    <col min="13061" max="13061" width="18.28515625" style="15" customWidth="1"/>
    <col min="13062" max="13062" width="15.5703125" style="15" customWidth="1"/>
    <col min="13063" max="13314" width="9.140625" style="15"/>
    <col min="13315" max="13315" width="46.7109375" style="15" customWidth="1"/>
    <col min="13316" max="13316" width="16" style="15" customWidth="1"/>
    <col min="13317" max="13317" width="18.28515625" style="15" customWidth="1"/>
    <col min="13318" max="13318" width="15.5703125" style="15" customWidth="1"/>
    <col min="13319" max="13570" width="9.140625" style="15"/>
    <col min="13571" max="13571" width="46.7109375" style="15" customWidth="1"/>
    <col min="13572" max="13572" width="16" style="15" customWidth="1"/>
    <col min="13573" max="13573" width="18.28515625" style="15" customWidth="1"/>
    <col min="13574" max="13574" width="15.5703125" style="15" customWidth="1"/>
    <col min="13575" max="13826" width="9.140625" style="15"/>
    <col min="13827" max="13827" width="46.7109375" style="15" customWidth="1"/>
    <col min="13828" max="13828" width="16" style="15" customWidth="1"/>
    <col min="13829" max="13829" width="18.28515625" style="15" customWidth="1"/>
    <col min="13830" max="13830" width="15.5703125" style="15" customWidth="1"/>
    <col min="13831" max="14082" width="9.140625" style="15"/>
    <col min="14083" max="14083" width="46.7109375" style="15" customWidth="1"/>
    <col min="14084" max="14084" width="16" style="15" customWidth="1"/>
    <col min="14085" max="14085" width="18.28515625" style="15" customWidth="1"/>
    <col min="14086" max="14086" width="15.5703125" style="15" customWidth="1"/>
    <col min="14087" max="14338" width="9.140625" style="15"/>
    <col min="14339" max="14339" width="46.7109375" style="15" customWidth="1"/>
    <col min="14340" max="14340" width="16" style="15" customWidth="1"/>
    <col min="14341" max="14341" width="18.28515625" style="15" customWidth="1"/>
    <col min="14342" max="14342" width="15.5703125" style="15" customWidth="1"/>
    <col min="14343" max="14594" width="9.140625" style="15"/>
    <col min="14595" max="14595" width="46.7109375" style="15" customWidth="1"/>
    <col min="14596" max="14596" width="16" style="15" customWidth="1"/>
    <col min="14597" max="14597" width="18.28515625" style="15" customWidth="1"/>
    <col min="14598" max="14598" width="15.5703125" style="15" customWidth="1"/>
    <col min="14599" max="14850" width="9.140625" style="15"/>
    <col min="14851" max="14851" width="46.7109375" style="15" customWidth="1"/>
    <col min="14852" max="14852" width="16" style="15" customWidth="1"/>
    <col min="14853" max="14853" width="18.28515625" style="15" customWidth="1"/>
    <col min="14854" max="14854" width="15.5703125" style="15" customWidth="1"/>
    <col min="14855" max="15106" width="9.140625" style="15"/>
    <col min="15107" max="15107" width="46.7109375" style="15" customWidth="1"/>
    <col min="15108" max="15108" width="16" style="15" customWidth="1"/>
    <col min="15109" max="15109" width="18.28515625" style="15" customWidth="1"/>
    <col min="15110" max="15110" width="15.5703125" style="15" customWidth="1"/>
    <col min="15111" max="15362" width="9.140625" style="15"/>
    <col min="15363" max="15363" width="46.7109375" style="15" customWidth="1"/>
    <col min="15364" max="15364" width="16" style="15" customWidth="1"/>
    <col min="15365" max="15365" width="18.28515625" style="15" customWidth="1"/>
    <col min="15366" max="15366" width="15.5703125" style="15" customWidth="1"/>
    <col min="15367" max="15618" width="9.140625" style="15"/>
    <col min="15619" max="15619" width="46.7109375" style="15" customWidth="1"/>
    <col min="15620" max="15620" width="16" style="15" customWidth="1"/>
    <col min="15621" max="15621" width="18.28515625" style="15" customWidth="1"/>
    <col min="15622" max="15622" width="15.5703125" style="15" customWidth="1"/>
    <col min="15623" max="15874" width="9.140625" style="15"/>
    <col min="15875" max="15875" width="46.7109375" style="15" customWidth="1"/>
    <col min="15876" max="15876" width="16" style="15" customWidth="1"/>
    <col min="15877" max="15877" width="18.28515625" style="15" customWidth="1"/>
    <col min="15878" max="15878" width="15.5703125" style="15" customWidth="1"/>
    <col min="15879" max="16130" width="9.140625" style="15"/>
    <col min="16131" max="16131" width="46.7109375" style="15" customWidth="1"/>
    <col min="16132" max="16132" width="16" style="15" customWidth="1"/>
    <col min="16133" max="16133" width="18.28515625" style="15" customWidth="1"/>
    <col min="16134" max="16134" width="15.5703125" style="15" customWidth="1"/>
    <col min="16135" max="16384" width="9.140625" style="15"/>
  </cols>
  <sheetData>
    <row r="1" spans="1:13" ht="13.5">
      <c r="B1" s="87" t="s">
        <v>282</v>
      </c>
      <c r="C1" s="87"/>
      <c r="D1" s="87"/>
      <c r="E1" s="87"/>
      <c r="F1" s="87"/>
    </row>
    <row r="2" spans="1:13" s="5" customFormat="1" ht="37.5" customHeight="1">
      <c r="B2" s="85" t="s">
        <v>162</v>
      </c>
      <c r="C2" s="85"/>
      <c r="D2" s="85"/>
      <c r="E2" s="85"/>
      <c r="F2" s="85"/>
      <c r="G2" s="6"/>
      <c r="H2" s="6"/>
      <c r="I2" s="6"/>
    </row>
    <row r="3" spans="1:13" s="5" customFormat="1" ht="21" customHeight="1">
      <c r="B3" s="7"/>
      <c r="C3" s="7"/>
      <c r="D3" s="7"/>
      <c r="E3" s="7"/>
      <c r="F3" s="7"/>
      <c r="G3" s="8"/>
      <c r="H3" s="8"/>
      <c r="I3" s="8"/>
    </row>
    <row r="4" spans="1:13" s="5" customFormat="1" ht="15" customHeight="1">
      <c r="B4" s="86" t="s">
        <v>158</v>
      </c>
      <c r="C4" s="86"/>
      <c r="D4" s="86"/>
      <c r="E4" s="86"/>
      <c r="F4" s="86"/>
      <c r="G4" s="9"/>
      <c r="H4" s="9"/>
      <c r="I4" s="9"/>
    </row>
    <row r="5" spans="1:13" s="5" customFormat="1" ht="15" customHeight="1">
      <c r="B5" s="86" t="s">
        <v>163</v>
      </c>
      <c r="C5" s="86"/>
      <c r="D5" s="86"/>
      <c r="E5" s="86"/>
      <c r="F5" s="86"/>
      <c r="G5" s="9"/>
      <c r="H5" s="9"/>
      <c r="I5" s="9"/>
    </row>
    <row r="6" spans="1:13" s="5" customFormat="1" ht="20.25" customHeight="1">
      <c r="B6" s="87" t="s">
        <v>617</v>
      </c>
      <c r="C6" s="87"/>
      <c r="D6" s="87"/>
      <c r="E6" s="87"/>
      <c r="F6" s="87"/>
      <c r="G6" s="6"/>
      <c r="H6" s="6"/>
      <c r="I6" s="6"/>
    </row>
    <row r="7" spans="1:13" ht="74.45" customHeight="1">
      <c r="B7" s="46" t="s">
        <v>164</v>
      </c>
      <c r="C7" s="37" t="s">
        <v>400</v>
      </c>
      <c r="D7" s="38" t="s">
        <v>401</v>
      </c>
      <c r="E7" s="38" t="s">
        <v>402</v>
      </c>
      <c r="F7" s="39" t="s">
        <v>403</v>
      </c>
      <c r="H7" s="32"/>
      <c r="I7" s="32"/>
    </row>
    <row r="8" spans="1:13" ht="30" customHeight="1">
      <c r="A8" s="14" t="str">
        <f>IF((D8+F8+E8+G8)&gt;0,"a","b")</f>
        <v>b</v>
      </c>
      <c r="B8" s="45" t="s">
        <v>165</v>
      </c>
      <c r="C8" s="36">
        <v>0</v>
      </c>
      <c r="D8" s="36">
        <v>0</v>
      </c>
      <c r="E8" s="36">
        <v>0</v>
      </c>
      <c r="F8" s="36">
        <v>0</v>
      </c>
      <c r="G8" s="31"/>
    </row>
    <row r="9" spans="1:13">
      <c r="A9" s="14" t="str">
        <f t="shared" ref="A9:A15" si="0">IF((D9+F9+E9+G9)&gt;0,"a","b")</f>
        <v>b</v>
      </c>
      <c r="B9" s="17"/>
      <c r="C9" s="18"/>
      <c r="D9" s="18"/>
      <c r="E9" s="33"/>
      <c r="F9" s="19"/>
    </row>
    <row r="10" spans="1:13" ht="17.25">
      <c r="A10" s="14" t="str">
        <f t="shared" si="0"/>
        <v>a</v>
      </c>
      <c r="B10" s="35" t="s">
        <v>166</v>
      </c>
      <c r="C10" s="36">
        <f>C11+C12+C13+C14</f>
        <v>477798.33000000007</v>
      </c>
      <c r="D10" s="36">
        <f t="shared" ref="D10:F10" si="1">D11+D12+D13+D14</f>
        <v>340000</v>
      </c>
      <c r="E10" s="36">
        <f t="shared" si="1"/>
        <v>262634.21999999997</v>
      </c>
      <c r="F10" s="36">
        <f t="shared" si="1"/>
        <v>400000</v>
      </c>
      <c r="G10" s="31"/>
      <c r="H10" s="31"/>
    </row>
    <row r="11" spans="1:13" ht="15">
      <c r="A11" s="14" t="str">
        <f t="shared" si="0"/>
        <v>a</v>
      </c>
      <c r="B11" s="20" t="s">
        <v>1</v>
      </c>
      <c r="C11" s="21">
        <f>შემოსავლები!D10</f>
        <v>477798.33000000007</v>
      </c>
      <c r="D11" s="21">
        <f>შემოსავლები!E10</f>
        <v>340000</v>
      </c>
      <c r="E11" s="21">
        <f>შემოსავლები!F10</f>
        <v>262634.21999999997</v>
      </c>
      <c r="F11" s="22">
        <f>შემოსავლები!G10</f>
        <v>400000</v>
      </c>
    </row>
    <row r="12" spans="1:13" ht="15">
      <c r="A12" s="14" t="str">
        <f t="shared" si="0"/>
        <v>b</v>
      </c>
      <c r="B12" s="20" t="s">
        <v>488</v>
      </c>
      <c r="C12" s="21">
        <f>'არაფინანსური აქტივები'!E10</f>
        <v>0</v>
      </c>
      <c r="D12" s="21">
        <f>'არაფინანსური აქტივები'!F10</f>
        <v>0</v>
      </c>
      <c r="E12" s="21">
        <f>'არაფინანსური აქტივები'!G10</f>
        <v>0</v>
      </c>
      <c r="F12" s="21">
        <f>'არაფინანსური აქტივები'!H10</f>
        <v>0</v>
      </c>
      <c r="M12" s="31"/>
    </row>
    <row r="13" spans="1:13" ht="15">
      <c r="A13" s="14" t="str">
        <f t="shared" si="0"/>
        <v>b</v>
      </c>
      <c r="B13" s="20" t="s">
        <v>489</v>
      </c>
      <c r="C13" s="21">
        <f>'ფინანსური აქტივები'!E10</f>
        <v>0</v>
      </c>
      <c r="D13" s="21">
        <f>'ფინანსური აქტივები'!F10</f>
        <v>0</v>
      </c>
      <c r="E13" s="21">
        <f>'ფინანსური აქტივები'!G10</f>
        <v>0</v>
      </c>
      <c r="F13" s="21">
        <f>'ფინანსური აქტივები'!H10</f>
        <v>0</v>
      </c>
      <c r="I13" s="31"/>
      <c r="J13" s="31"/>
    </row>
    <row r="14" spans="1:13" ht="22.9" customHeight="1">
      <c r="A14" s="14" t="str">
        <f t="shared" si="0"/>
        <v>b</v>
      </c>
      <c r="B14" s="20" t="s">
        <v>249</v>
      </c>
      <c r="C14" s="21">
        <f>ვალდებულებები!E11</f>
        <v>0</v>
      </c>
      <c r="D14" s="21">
        <f>ვალდებულებები!F11</f>
        <v>0</v>
      </c>
      <c r="E14" s="21">
        <f>ვალდებულებები!G11</f>
        <v>0</v>
      </c>
      <c r="F14" s="21">
        <f>ვალდებულებები!H11</f>
        <v>0</v>
      </c>
    </row>
    <row r="15" spans="1:13" ht="39.75" customHeight="1">
      <c r="A15" s="14" t="str">
        <f t="shared" si="0"/>
        <v>b</v>
      </c>
      <c r="B15" s="35" t="s">
        <v>404</v>
      </c>
      <c r="C15" s="36">
        <f>C16+C201+C284+C327</f>
        <v>0</v>
      </c>
      <c r="D15" s="36">
        <f t="shared" ref="D15:F15" si="2">D16+D201+D284+D327</f>
        <v>0</v>
      </c>
      <c r="E15" s="36">
        <f t="shared" si="2"/>
        <v>0</v>
      </c>
      <c r="F15" s="36">
        <f t="shared" si="2"/>
        <v>0</v>
      </c>
    </row>
    <row r="16" spans="1:13">
      <c r="A16" s="14"/>
      <c r="B16" s="48" t="s">
        <v>159</v>
      </c>
      <c r="C16" s="49">
        <f>C17+C30+C98+C99+C107+C115+C155+C165</f>
        <v>0</v>
      </c>
      <c r="D16" s="49">
        <f t="shared" ref="D16:F16" si="3">D17+D30+D98+D99+D107+D115+D155+D165</f>
        <v>0</v>
      </c>
      <c r="E16" s="49">
        <f t="shared" si="3"/>
        <v>0</v>
      </c>
      <c r="F16" s="49">
        <f t="shared" si="3"/>
        <v>0</v>
      </c>
    </row>
    <row r="17" spans="1:6">
      <c r="A17" s="14"/>
      <c r="B17" s="51" t="s">
        <v>386</v>
      </c>
      <c r="C17" s="52">
        <f>C18+C27</f>
        <v>0</v>
      </c>
      <c r="D17" s="52">
        <f t="shared" ref="D17:F17" si="4">D18+D27</f>
        <v>0</v>
      </c>
      <c r="E17" s="52">
        <f t="shared" si="4"/>
        <v>0</v>
      </c>
      <c r="F17" s="52">
        <f t="shared" si="4"/>
        <v>0</v>
      </c>
    </row>
    <row r="18" spans="1:6">
      <c r="B18" s="54" t="s">
        <v>387</v>
      </c>
      <c r="C18" s="55">
        <f>C19+C26</f>
        <v>0</v>
      </c>
      <c r="D18" s="55">
        <f t="shared" ref="D18:F18" si="5">D19+D26</f>
        <v>0</v>
      </c>
      <c r="E18" s="55">
        <f t="shared" si="5"/>
        <v>0</v>
      </c>
      <c r="F18" s="55">
        <f t="shared" si="5"/>
        <v>0</v>
      </c>
    </row>
    <row r="19" spans="1:6">
      <c r="B19" s="57" t="s">
        <v>388</v>
      </c>
      <c r="C19" s="58">
        <f>SUM(C20:C25)</f>
        <v>0</v>
      </c>
      <c r="D19" s="58">
        <f t="shared" ref="D19:F19" si="6">SUM(D20:D25)</f>
        <v>0</v>
      </c>
      <c r="E19" s="58">
        <f t="shared" si="6"/>
        <v>0</v>
      </c>
      <c r="F19" s="58">
        <f t="shared" si="6"/>
        <v>0</v>
      </c>
    </row>
    <row r="20" spans="1:6">
      <c r="B20" s="60" t="s">
        <v>389</v>
      </c>
      <c r="C20" s="61"/>
      <c r="D20" s="61"/>
      <c r="E20" s="61"/>
      <c r="F20" s="61"/>
    </row>
    <row r="21" spans="1:6">
      <c r="B21" s="60" t="s">
        <v>390</v>
      </c>
      <c r="C21" s="61"/>
      <c r="D21" s="61"/>
      <c r="E21" s="61"/>
      <c r="F21" s="61"/>
    </row>
    <row r="22" spans="1:6">
      <c r="B22" s="60" t="s">
        <v>569</v>
      </c>
      <c r="C22" s="61"/>
      <c r="D22" s="61"/>
      <c r="E22" s="61"/>
      <c r="F22" s="61"/>
    </row>
    <row r="23" spans="1:6">
      <c r="B23" s="60" t="s">
        <v>391</v>
      </c>
      <c r="C23" s="61"/>
      <c r="D23" s="61"/>
      <c r="E23" s="61"/>
      <c r="F23" s="61"/>
    </row>
    <row r="24" spans="1:6">
      <c r="B24" s="60" t="s">
        <v>392</v>
      </c>
      <c r="C24" s="61"/>
      <c r="D24" s="61"/>
      <c r="E24" s="61"/>
      <c r="F24" s="61"/>
    </row>
    <row r="25" spans="1:6">
      <c r="B25" s="60" t="s">
        <v>393</v>
      </c>
      <c r="C25" s="61"/>
      <c r="D25" s="61"/>
      <c r="E25" s="61"/>
      <c r="F25" s="61"/>
    </row>
    <row r="26" spans="1:6">
      <c r="B26" s="57" t="s">
        <v>394</v>
      </c>
      <c r="C26" s="58">
        <v>0</v>
      </c>
      <c r="D26" s="58">
        <v>0</v>
      </c>
      <c r="E26" s="58">
        <v>0</v>
      </c>
      <c r="F26" s="58">
        <v>0</v>
      </c>
    </row>
    <row r="27" spans="1:6">
      <c r="B27" s="54" t="s">
        <v>395</v>
      </c>
      <c r="C27" s="55">
        <f>C28+C29</f>
        <v>0</v>
      </c>
      <c r="D27" s="55">
        <f t="shared" ref="D27:F27" si="7">D28+D29</f>
        <v>0</v>
      </c>
      <c r="E27" s="55">
        <f t="shared" si="7"/>
        <v>0</v>
      </c>
      <c r="F27" s="55">
        <f t="shared" si="7"/>
        <v>0</v>
      </c>
    </row>
    <row r="28" spans="1:6">
      <c r="B28" s="57" t="s">
        <v>570</v>
      </c>
      <c r="C28" s="58"/>
      <c r="D28" s="58"/>
      <c r="E28" s="58"/>
      <c r="F28" s="58"/>
    </row>
    <row r="29" spans="1:6">
      <c r="B29" s="57" t="s">
        <v>571</v>
      </c>
      <c r="C29" s="58"/>
      <c r="D29" s="58"/>
      <c r="E29" s="58"/>
      <c r="F29" s="58"/>
    </row>
    <row r="30" spans="1:6">
      <c r="B30" s="51" t="s">
        <v>396</v>
      </c>
      <c r="C30" s="52">
        <f>C31+C32+C35+C71+C72+C73+C74+C75+C82+C83</f>
        <v>0</v>
      </c>
      <c r="D30" s="52">
        <f t="shared" ref="D30:F30" si="8">D31+D32+D35+D71+D72+D73+D74+D75+D82+D83</f>
        <v>0</v>
      </c>
      <c r="E30" s="52">
        <f t="shared" si="8"/>
        <v>0</v>
      </c>
      <c r="F30" s="52">
        <f t="shared" si="8"/>
        <v>0</v>
      </c>
    </row>
    <row r="31" spans="1:6">
      <c r="B31" s="54" t="s">
        <v>572</v>
      </c>
      <c r="C31" s="55"/>
      <c r="D31" s="55"/>
      <c r="E31" s="55"/>
      <c r="F31" s="55"/>
    </row>
    <row r="32" spans="1:6">
      <c r="B32" s="54" t="s">
        <v>397</v>
      </c>
      <c r="C32" s="55">
        <f>SUM(C33:C34)</f>
        <v>0</v>
      </c>
      <c r="D32" s="55">
        <f t="shared" ref="D32:F32" si="9">SUM(D33:D34)</f>
        <v>0</v>
      </c>
      <c r="E32" s="55">
        <f t="shared" si="9"/>
        <v>0</v>
      </c>
      <c r="F32" s="55">
        <f t="shared" si="9"/>
        <v>0</v>
      </c>
    </row>
    <row r="33" spans="2:6">
      <c r="B33" s="57" t="s">
        <v>398</v>
      </c>
      <c r="C33" s="58"/>
      <c r="D33" s="58"/>
      <c r="E33" s="58"/>
      <c r="F33" s="58"/>
    </row>
    <row r="34" spans="2:6">
      <c r="B34" s="57" t="s">
        <v>399</v>
      </c>
      <c r="C34" s="58"/>
      <c r="D34" s="58"/>
      <c r="E34" s="58"/>
      <c r="F34" s="58"/>
    </row>
    <row r="35" spans="2:6">
      <c r="B35" s="54" t="s">
        <v>293</v>
      </c>
      <c r="C35" s="55">
        <f>C36+C37+C38+C39+C51+C55+C56+C57+C58+C59+C60+C61+C69+C70</f>
        <v>0</v>
      </c>
      <c r="D35" s="55">
        <f t="shared" ref="D35:F35" si="10">D36+D37+D38+D39+D51+D55+D56+D57+D58+D59+D60+D61+D69+D70</f>
        <v>0</v>
      </c>
      <c r="E35" s="55">
        <f t="shared" si="10"/>
        <v>0</v>
      </c>
      <c r="F35" s="55">
        <f t="shared" si="10"/>
        <v>0</v>
      </c>
    </row>
    <row r="36" spans="2:6" ht="25.5">
      <c r="B36" s="57" t="s">
        <v>573</v>
      </c>
      <c r="C36" s="58"/>
      <c r="D36" s="58"/>
      <c r="E36" s="58"/>
      <c r="F36" s="58"/>
    </row>
    <row r="37" spans="2:6">
      <c r="B37" s="57" t="s">
        <v>294</v>
      </c>
      <c r="C37" s="58"/>
      <c r="D37" s="58"/>
      <c r="E37" s="58"/>
      <c r="F37" s="58"/>
    </row>
    <row r="38" spans="2:6" ht="38.25">
      <c r="B38" s="57" t="s">
        <v>295</v>
      </c>
      <c r="C38" s="58"/>
      <c r="D38" s="58"/>
      <c r="E38" s="58"/>
      <c r="F38" s="58"/>
    </row>
    <row r="39" spans="2:6">
      <c r="B39" s="57" t="s">
        <v>574</v>
      </c>
      <c r="C39" s="58">
        <f>SUM(C40:C50)</f>
        <v>0</v>
      </c>
      <c r="D39" s="58">
        <f t="shared" ref="D39:F39" si="11">SUM(D40:D50)</f>
        <v>0</v>
      </c>
      <c r="E39" s="58">
        <f t="shared" si="11"/>
        <v>0</v>
      </c>
      <c r="F39" s="58">
        <f t="shared" si="11"/>
        <v>0</v>
      </c>
    </row>
    <row r="40" spans="2:6">
      <c r="B40" s="60" t="s">
        <v>188</v>
      </c>
      <c r="C40" s="61"/>
      <c r="D40" s="61"/>
      <c r="E40" s="61"/>
      <c r="F40" s="61"/>
    </row>
    <row r="41" spans="2:6">
      <c r="B41" s="60" t="s">
        <v>189</v>
      </c>
      <c r="C41" s="61"/>
      <c r="D41" s="61"/>
      <c r="E41" s="61"/>
      <c r="F41" s="61"/>
    </row>
    <row r="42" spans="2:6">
      <c r="B42" s="60" t="s">
        <v>296</v>
      </c>
      <c r="C42" s="61"/>
      <c r="D42" s="61"/>
      <c r="E42" s="61"/>
      <c r="F42" s="61"/>
    </row>
    <row r="43" spans="2:6">
      <c r="B43" s="60" t="s">
        <v>297</v>
      </c>
      <c r="C43" s="61"/>
      <c r="D43" s="61"/>
      <c r="E43" s="61"/>
      <c r="F43" s="61"/>
    </row>
    <row r="44" spans="2:6">
      <c r="B44" s="60" t="s">
        <v>298</v>
      </c>
      <c r="C44" s="61"/>
      <c r="D44" s="61"/>
      <c r="E44" s="61"/>
      <c r="F44" s="61"/>
    </row>
    <row r="45" spans="2:6">
      <c r="B45" s="60" t="s">
        <v>299</v>
      </c>
      <c r="C45" s="61"/>
      <c r="D45" s="61"/>
      <c r="E45" s="61"/>
      <c r="F45" s="61"/>
    </row>
    <row r="46" spans="2:6">
      <c r="B46" s="60" t="s">
        <v>191</v>
      </c>
      <c r="C46" s="61"/>
      <c r="D46" s="61"/>
      <c r="E46" s="61"/>
      <c r="F46" s="61"/>
    </row>
    <row r="47" spans="2:6">
      <c r="B47" s="60" t="s">
        <v>196</v>
      </c>
      <c r="C47" s="61"/>
      <c r="D47" s="61"/>
      <c r="E47" s="61"/>
      <c r="F47" s="61"/>
    </row>
    <row r="48" spans="2:6">
      <c r="B48" s="60" t="s">
        <v>197</v>
      </c>
      <c r="C48" s="61"/>
      <c r="D48" s="61"/>
      <c r="E48" s="61"/>
      <c r="F48" s="61"/>
    </row>
    <row r="49" spans="2:6">
      <c r="B49" s="60" t="s">
        <v>300</v>
      </c>
      <c r="C49" s="61"/>
      <c r="D49" s="61"/>
      <c r="E49" s="61"/>
      <c r="F49" s="61"/>
    </row>
    <row r="50" spans="2:6" ht="25.5">
      <c r="B50" s="60" t="s">
        <v>575</v>
      </c>
      <c r="C50" s="61"/>
      <c r="D50" s="61"/>
      <c r="E50" s="61"/>
      <c r="F50" s="61"/>
    </row>
    <row r="51" spans="2:6">
      <c r="B51" s="57" t="s">
        <v>301</v>
      </c>
      <c r="C51" s="58">
        <f>C52+C53+C54</f>
        <v>0</v>
      </c>
      <c r="D51" s="58">
        <f t="shared" ref="D51:F51" si="12">D52+D53+D54</f>
        <v>0</v>
      </c>
      <c r="E51" s="58">
        <f t="shared" si="12"/>
        <v>0</v>
      </c>
      <c r="F51" s="58">
        <f t="shared" si="12"/>
        <v>0</v>
      </c>
    </row>
    <row r="52" spans="2:6">
      <c r="B52" s="60" t="s">
        <v>302</v>
      </c>
      <c r="C52" s="61"/>
      <c r="D52" s="61"/>
      <c r="E52" s="61"/>
      <c r="F52" s="61"/>
    </row>
    <row r="53" spans="2:6">
      <c r="B53" s="60" t="s">
        <v>201</v>
      </c>
      <c r="C53" s="61"/>
      <c r="D53" s="61"/>
      <c r="E53" s="61"/>
      <c r="F53" s="61"/>
    </row>
    <row r="54" spans="2:6" ht="25.5">
      <c r="B54" s="60" t="s">
        <v>576</v>
      </c>
      <c r="C54" s="61"/>
      <c r="D54" s="61"/>
      <c r="E54" s="61"/>
      <c r="F54" s="61"/>
    </row>
    <row r="55" spans="2:6">
      <c r="B55" s="57" t="s">
        <v>577</v>
      </c>
      <c r="C55" s="58"/>
      <c r="D55" s="58"/>
      <c r="E55" s="58"/>
      <c r="F55" s="58"/>
    </row>
    <row r="56" spans="2:6">
      <c r="B56" s="57" t="s">
        <v>303</v>
      </c>
      <c r="C56" s="58"/>
      <c r="D56" s="58"/>
      <c r="E56" s="58"/>
      <c r="F56" s="58"/>
    </row>
    <row r="57" spans="2:6" ht="25.5">
      <c r="B57" s="57" t="s">
        <v>304</v>
      </c>
      <c r="C57" s="58"/>
      <c r="D57" s="58"/>
      <c r="E57" s="58"/>
      <c r="F57" s="58"/>
    </row>
    <row r="58" spans="2:6" ht="25.5">
      <c r="B58" s="57" t="s">
        <v>305</v>
      </c>
      <c r="C58" s="58"/>
      <c r="D58" s="58"/>
      <c r="E58" s="58"/>
      <c r="F58" s="58"/>
    </row>
    <row r="59" spans="2:6">
      <c r="B59" s="57" t="s">
        <v>306</v>
      </c>
      <c r="C59" s="58"/>
      <c r="D59" s="58"/>
      <c r="E59" s="58"/>
      <c r="F59" s="58"/>
    </row>
    <row r="60" spans="2:6">
      <c r="B60" s="57" t="s">
        <v>307</v>
      </c>
      <c r="C60" s="58"/>
      <c r="D60" s="58"/>
      <c r="E60" s="58"/>
      <c r="F60" s="58"/>
    </row>
    <row r="61" spans="2:6">
      <c r="B61" s="57" t="s">
        <v>308</v>
      </c>
      <c r="C61" s="58">
        <f>SUM(C62:C68)</f>
        <v>0</v>
      </c>
      <c r="D61" s="58">
        <f t="shared" ref="D61:F61" si="13">SUM(D62:D68)</f>
        <v>0</v>
      </c>
      <c r="E61" s="58">
        <f t="shared" si="13"/>
        <v>0</v>
      </c>
      <c r="F61" s="58">
        <f t="shared" si="13"/>
        <v>0</v>
      </c>
    </row>
    <row r="62" spans="2:6">
      <c r="B62" s="60" t="s">
        <v>309</v>
      </c>
      <c r="C62" s="61"/>
      <c r="D62" s="61"/>
      <c r="E62" s="61"/>
      <c r="F62" s="61"/>
    </row>
    <row r="63" spans="2:6">
      <c r="B63" s="60" t="s">
        <v>310</v>
      </c>
      <c r="C63" s="61"/>
      <c r="D63" s="61"/>
      <c r="E63" s="61"/>
      <c r="F63" s="61"/>
    </row>
    <row r="64" spans="2:6">
      <c r="B64" s="60" t="s">
        <v>311</v>
      </c>
      <c r="C64" s="61"/>
      <c r="D64" s="61"/>
      <c r="E64" s="61"/>
      <c r="F64" s="61"/>
    </row>
    <row r="65" spans="2:6">
      <c r="B65" s="60" t="s">
        <v>312</v>
      </c>
      <c r="C65" s="61"/>
      <c r="D65" s="61"/>
      <c r="E65" s="61"/>
      <c r="F65" s="61"/>
    </row>
    <row r="66" spans="2:6" ht="25.5">
      <c r="B66" s="60" t="s">
        <v>313</v>
      </c>
      <c r="C66" s="61"/>
      <c r="D66" s="61"/>
      <c r="E66" s="61"/>
      <c r="F66" s="61"/>
    </row>
    <row r="67" spans="2:6" ht="25.5">
      <c r="B67" s="60" t="s">
        <v>314</v>
      </c>
      <c r="C67" s="61"/>
      <c r="D67" s="61"/>
      <c r="E67" s="61"/>
      <c r="F67" s="61"/>
    </row>
    <row r="68" spans="2:6" ht="25.5">
      <c r="B68" s="60" t="s">
        <v>315</v>
      </c>
      <c r="C68" s="61"/>
      <c r="D68" s="61"/>
      <c r="E68" s="61"/>
      <c r="F68" s="61"/>
    </row>
    <row r="69" spans="2:6" ht="25.5">
      <c r="B69" s="57" t="s">
        <v>316</v>
      </c>
      <c r="C69" s="58"/>
      <c r="D69" s="58"/>
      <c r="E69" s="58"/>
      <c r="F69" s="58"/>
    </row>
    <row r="70" spans="2:6">
      <c r="B70" s="57" t="s">
        <v>317</v>
      </c>
      <c r="C70" s="58"/>
      <c r="D70" s="58"/>
      <c r="E70" s="58"/>
      <c r="F70" s="58"/>
    </row>
    <row r="71" spans="2:6">
      <c r="B71" s="54" t="s">
        <v>318</v>
      </c>
      <c r="C71" s="55"/>
      <c r="D71" s="55"/>
      <c r="E71" s="55"/>
      <c r="F71" s="55"/>
    </row>
    <row r="72" spans="2:6">
      <c r="B72" s="54" t="s">
        <v>319</v>
      </c>
      <c r="C72" s="55"/>
      <c r="D72" s="55"/>
      <c r="E72" s="55"/>
      <c r="F72" s="55"/>
    </row>
    <row r="73" spans="2:6">
      <c r="B73" s="54" t="s">
        <v>320</v>
      </c>
      <c r="C73" s="55"/>
      <c r="D73" s="55"/>
      <c r="E73" s="55"/>
      <c r="F73" s="55"/>
    </row>
    <row r="74" spans="2:6" ht="25.5">
      <c r="B74" s="54" t="s">
        <v>321</v>
      </c>
      <c r="C74" s="55"/>
      <c r="D74" s="55"/>
      <c r="E74" s="55"/>
      <c r="F74" s="55"/>
    </row>
    <row r="75" spans="2:6">
      <c r="B75" s="54" t="s">
        <v>322</v>
      </c>
      <c r="C75" s="55">
        <f>SUM(C76:C81)</f>
        <v>0</v>
      </c>
      <c r="D75" s="55">
        <f t="shared" ref="D75:F75" si="14">SUM(D76:D81)</f>
        <v>0</v>
      </c>
      <c r="E75" s="55">
        <f t="shared" si="14"/>
        <v>0</v>
      </c>
      <c r="F75" s="55">
        <f t="shared" si="14"/>
        <v>0</v>
      </c>
    </row>
    <row r="76" spans="2:6">
      <c r="B76" s="57" t="s">
        <v>323</v>
      </c>
      <c r="C76" s="58"/>
      <c r="D76" s="58"/>
      <c r="E76" s="58"/>
      <c r="F76" s="58"/>
    </row>
    <row r="77" spans="2:6">
      <c r="B77" s="57" t="s">
        <v>324</v>
      </c>
      <c r="C77" s="58"/>
      <c r="D77" s="58"/>
      <c r="E77" s="58"/>
      <c r="F77" s="58"/>
    </row>
    <row r="78" spans="2:6">
      <c r="B78" s="57" t="s">
        <v>578</v>
      </c>
      <c r="C78" s="58"/>
      <c r="D78" s="58"/>
      <c r="E78" s="58"/>
      <c r="F78" s="58"/>
    </row>
    <row r="79" spans="2:6">
      <c r="B79" s="57" t="s">
        <v>325</v>
      </c>
      <c r="C79" s="58"/>
      <c r="D79" s="58"/>
      <c r="E79" s="58"/>
      <c r="F79" s="58"/>
    </row>
    <row r="80" spans="2:6">
      <c r="B80" s="57" t="s">
        <v>326</v>
      </c>
      <c r="C80" s="58"/>
      <c r="D80" s="58"/>
      <c r="E80" s="58"/>
      <c r="F80" s="58"/>
    </row>
    <row r="81" spans="2:6" ht="25.5">
      <c r="B81" s="57" t="s">
        <v>327</v>
      </c>
      <c r="C81" s="58"/>
      <c r="D81" s="58"/>
      <c r="E81" s="58"/>
      <c r="F81" s="58"/>
    </row>
    <row r="82" spans="2:6">
      <c r="B82" s="54" t="s">
        <v>328</v>
      </c>
      <c r="C82" s="55">
        <v>0</v>
      </c>
      <c r="D82" s="55">
        <v>0</v>
      </c>
      <c r="E82" s="55">
        <v>0</v>
      </c>
      <c r="F82" s="55">
        <v>0</v>
      </c>
    </row>
    <row r="83" spans="2:6">
      <c r="B83" s="54" t="s">
        <v>329</v>
      </c>
      <c r="C83" s="55">
        <f>SUM(C84:C97)</f>
        <v>0</v>
      </c>
      <c r="D83" s="55">
        <f t="shared" ref="D83:F83" si="15">SUM(D84:D97)</f>
        <v>0</v>
      </c>
      <c r="E83" s="55">
        <f t="shared" si="15"/>
        <v>0</v>
      </c>
      <c r="F83" s="55">
        <f t="shared" si="15"/>
        <v>0</v>
      </c>
    </row>
    <row r="84" spans="2:6">
      <c r="B84" s="57" t="s">
        <v>330</v>
      </c>
      <c r="C84" s="58"/>
      <c r="D84" s="58"/>
      <c r="E84" s="58"/>
      <c r="F84" s="58"/>
    </row>
    <row r="85" spans="2:6">
      <c r="B85" s="57" t="s">
        <v>331</v>
      </c>
      <c r="C85" s="58"/>
      <c r="D85" s="58"/>
      <c r="E85" s="58"/>
      <c r="F85" s="58"/>
    </row>
    <row r="86" spans="2:6">
      <c r="B86" s="57" t="s">
        <v>332</v>
      </c>
      <c r="C86" s="58"/>
      <c r="D86" s="58"/>
      <c r="E86" s="58"/>
      <c r="F86" s="58"/>
    </row>
    <row r="87" spans="2:6" ht="25.5">
      <c r="B87" s="57" t="s">
        <v>333</v>
      </c>
      <c r="C87" s="58"/>
      <c r="D87" s="58"/>
      <c r="E87" s="58"/>
      <c r="F87" s="58"/>
    </row>
    <row r="88" spans="2:6">
      <c r="B88" s="57" t="s">
        <v>334</v>
      </c>
      <c r="C88" s="58"/>
      <c r="D88" s="58"/>
      <c r="E88" s="58"/>
      <c r="F88" s="58"/>
    </row>
    <row r="89" spans="2:6" ht="25.5">
      <c r="B89" s="57" t="s">
        <v>335</v>
      </c>
      <c r="C89" s="58"/>
      <c r="D89" s="58"/>
      <c r="E89" s="58"/>
      <c r="F89" s="58"/>
    </row>
    <row r="90" spans="2:6">
      <c r="B90" s="57" t="s">
        <v>336</v>
      </c>
      <c r="C90" s="58"/>
      <c r="D90" s="58"/>
      <c r="E90" s="58"/>
      <c r="F90" s="58"/>
    </row>
    <row r="91" spans="2:6">
      <c r="B91" s="57" t="s">
        <v>337</v>
      </c>
      <c r="C91" s="58"/>
      <c r="D91" s="58"/>
      <c r="E91" s="58"/>
      <c r="F91" s="58"/>
    </row>
    <row r="92" spans="2:6">
      <c r="B92" s="57" t="s">
        <v>338</v>
      </c>
      <c r="C92" s="58"/>
      <c r="D92" s="58"/>
      <c r="E92" s="58"/>
      <c r="F92" s="58"/>
    </row>
    <row r="93" spans="2:6">
      <c r="B93" s="57" t="s">
        <v>339</v>
      </c>
      <c r="C93" s="58"/>
      <c r="D93" s="58"/>
      <c r="E93" s="58"/>
      <c r="F93" s="58"/>
    </row>
    <row r="94" spans="2:6">
      <c r="B94" s="57" t="s">
        <v>340</v>
      </c>
      <c r="C94" s="58"/>
      <c r="D94" s="58"/>
      <c r="E94" s="58"/>
      <c r="F94" s="58"/>
    </row>
    <row r="95" spans="2:6" ht="25.5">
      <c r="B95" s="57" t="s">
        <v>341</v>
      </c>
      <c r="C95" s="58"/>
      <c r="D95" s="58"/>
      <c r="E95" s="58"/>
      <c r="F95" s="58"/>
    </row>
    <row r="96" spans="2:6">
      <c r="B96" s="57" t="s">
        <v>342</v>
      </c>
      <c r="C96" s="58"/>
      <c r="D96" s="58"/>
      <c r="E96" s="58"/>
      <c r="F96" s="58"/>
    </row>
    <row r="97" spans="2:6">
      <c r="B97" s="57" t="s">
        <v>343</v>
      </c>
      <c r="C97" s="58"/>
      <c r="D97" s="58"/>
      <c r="E97" s="58"/>
      <c r="F97" s="58"/>
    </row>
    <row r="98" spans="2:6">
      <c r="B98" s="51" t="s">
        <v>579</v>
      </c>
      <c r="C98" s="52">
        <v>0</v>
      </c>
      <c r="D98" s="52">
        <v>0</v>
      </c>
      <c r="E98" s="52">
        <v>0</v>
      </c>
      <c r="F98" s="52">
        <v>0</v>
      </c>
    </row>
    <row r="99" spans="2:6">
      <c r="B99" s="51" t="s">
        <v>160</v>
      </c>
      <c r="C99" s="52">
        <f>C100+C105+C106</f>
        <v>0</v>
      </c>
      <c r="D99" s="52">
        <f t="shared" ref="D99:F99" si="16">D100+D105+D106</f>
        <v>0</v>
      </c>
      <c r="E99" s="52">
        <f t="shared" si="16"/>
        <v>0</v>
      </c>
      <c r="F99" s="52">
        <f t="shared" si="16"/>
        <v>0</v>
      </c>
    </row>
    <row r="100" spans="2:6">
      <c r="B100" s="54" t="s">
        <v>344</v>
      </c>
      <c r="C100" s="55">
        <f>SUM(C101:C104)</f>
        <v>0</v>
      </c>
      <c r="D100" s="55">
        <f t="shared" ref="D100:F100" si="17">SUM(D101:D104)</f>
        <v>0</v>
      </c>
      <c r="E100" s="55">
        <f t="shared" si="17"/>
        <v>0</v>
      </c>
      <c r="F100" s="55">
        <f t="shared" si="17"/>
        <v>0</v>
      </c>
    </row>
    <row r="101" spans="2:6">
      <c r="B101" s="57" t="s">
        <v>345</v>
      </c>
      <c r="C101" s="58"/>
      <c r="D101" s="58"/>
      <c r="E101" s="58"/>
      <c r="F101" s="58"/>
    </row>
    <row r="102" spans="2:6">
      <c r="B102" s="57" t="s">
        <v>346</v>
      </c>
      <c r="C102" s="58"/>
      <c r="D102" s="58"/>
      <c r="E102" s="58"/>
      <c r="F102" s="58"/>
    </row>
    <row r="103" spans="2:6">
      <c r="B103" s="57" t="s">
        <v>347</v>
      </c>
      <c r="C103" s="58"/>
      <c r="D103" s="58"/>
      <c r="E103" s="58"/>
      <c r="F103" s="58"/>
    </row>
    <row r="104" spans="2:6">
      <c r="B104" s="57" t="s">
        <v>348</v>
      </c>
      <c r="C104" s="58"/>
      <c r="D104" s="58"/>
      <c r="E104" s="58"/>
      <c r="F104" s="58"/>
    </row>
    <row r="105" spans="2:6">
      <c r="B105" s="54" t="s">
        <v>349</v>
      </c>
      <c r="C105" s="55">
        <v>0</v>
      </c>
      <c r="D105" s="55">
        <v>0</v>
      </c>
      <c r="E105" s="55">
        <v>0</v>
      </c>
      <c r="F105" s="55">
        <v>0</v>
      </c>
    </row>
    <row r="106" spans="2:6">
      <c r="B106" s="54" t="s">
        <v>350</v>
      </c>
      <c r="C106" s="55">
        <v>0</v>
      </c>
      <c r="D106" s="55">
        <v>0</v>
      </c>
      <c r="E106" s="55">
        <v>0</v>
      </c>
      <c r="F106" s="55">
        <v>0</v>
      </c>
    </row>
    <row r="107" spans="2:6">
      <c r="B107" s="51" t="s">
        <v>161</v>
      </c>
      <c r="C107" s="62">
        <f>C108+C111+C114</f>
        <v>0</v>
      </c>
      <c r="D107" s="62">
        <f t="shared" ref="D107:F107" si="18">D108+D111+D114</f>
        <v>0</v>
      </c>
      <c r="E107" s="62">
        <f t="shared" si="18"/>
        <v>0</v>
      </c>
      <c r="F107" s="62">
        <f t="shared" si="18"/>
        <v>0</v>
      </c>
    </row>
    <row r="108" spans="2:6">
      <c r="B108" s="54" t="s">
        <v>580</v>
      </c>
      <c r="C108" s="55">
        <f>SUM(C109:C110)</f>
        <v>0</v>
      </c>
      <c r="D108" s="55">
        <f t="shared" ref="D108:F108" si="19">SUM(D109:D110)</f>
        <v>0</v>
      </c>
      <c r="E108" s="55">
        <f t="shared" si="19"/>
        <v>0</v>
      </c>
      <c r="F108" s="55">
        <f t="shared" si="19"/>
        <v>0</v>
      </c>
    </row>
    <row r="109" spans="2:6">
      <c r="B109" s="57" t="s">
        <v>581</v>
      </c>
      <c r="C109" s="58"/>
      <c r="D109" s="58"/>
      <c r="E109" s="58"/>
      <c r="F109" s="58"/>
    </row>
    <row r="110" spans="2:6">
      <c r="B110" s="57" t="s">
        <v>582</v>
      </c>
      <c r="C110" s="58"/>
      <c r="D110" s="58"/>
      <c r="E110" s="58"/>
      <c r="F110" s="58"/>
    </row>
    <row r="111" spans="2:6">
      <c r="B111" s="54" t="s">
        <v>583</v>
      </c>
      <c r="C111" s="55">
        <f>SUM(C112:C113)</f>
        <v>0</v>
      </c>
      <c r="D111" s="55">
        <f t="shared" ref="D111:F111" si="20">SUM(D112:D113)</f>
        <v>0</v>
      </c>
      <c r="E111" s="55">
        <f t="shared" si="20"/>
        <v>0</v>
      </c>
      <c r="F111" s="55">
        <f t="shared" si="20"/>
        <v>0</v>
      </c>
    </row>
    <row r="112" spans="2:6">
      <c r="B112" s="57" t="s">
        <v>584</v>
      </c>
      <c r="C112" s="58"/>
      <c r="D112" s="58"/>
      <c r="E112" s="58"/>
      <c r="F112" s="58"/>
    </row>
    <row r="113" spans="2:6">
      <c r="B113" s="57" t="s">
        <v>585</v>
      </c>
      <c r="C113" s="58"/>
      <c r="D113" s="58"/>
      <c r="E113" s="58"/>
      <c r="F113" s="58"/>
    </row>
    <row r="114" spans="2:6">
      <c r="B114" s="54" t="s">
        <v>586</v>
      </c>
      <c r="C114" s="55">
        <v>0</v>
      </c>
      <c r="D114" s="55">
        <v>0</v>
      </c>
      <c r="E114" s="55">
        <v>0</v>
      </c>
      <c r="F114" s="55">
        <v>0</v>
      </c>
    </row>
    <row r="115" spans="2:6">
      <c r="B115" s="51" t="s">
        <v>2</v>
      </c>
      <c r="C115" s="52">
        <f>C116+C119+C122</f>
        <v>0</v>
      </c>
      <c r="D115" s="52">
        <f t="shared" ref="D115:F115" si="21">D116+D119+D122</f>
        <v>0</v>
      </c>
      <c r="E115" s="52">
        <f t="shared" si="21"/>
        <v>0</v>
      </c>
      <c r="F115" s="52">
        <f t="shared" si="21"/>
        <v>0</v>
      </c>
    </row>
    <row r="116" spans="2:6">
      <c r="B116" s="54" t="s">
        <v>351</v>
      </c>
      <c r="C116" s="55">
        <f>SUM(C117:C118)</f>
        <v>0</v>
      </c>
      <c r="D116" s="55">
        <f t="shared" ref="D116:F116" si="22">SUM(D117:D118)</f>
        <v>0</v>
      </c>
      <c r="E116" s="55">
        <f t="shared" si="22"/>
        <v>0</v>
      </c>
      <c r="F116" s="55">
        <f t="shared" si="22"/>
        <v>0</v>
      </c>
    </row>
    <row r="117" spans="2:6">
      <c r="B117" s="57" t="s">
        <v>70</v>
      </c>
      <c r="C117" s="58"/>
      <c r="D117" s="58"/>
      <c r="E117" s="58"/>
      <c r="F117" s="58"/>
    </row>
    <row r="118" spans="2:6">
      <c r="B118" s="57" t="s">
        <v>71</v>
      </c>
      <c r="C118" s="58"/>
      <c r="D118" s="58"/>
      <c r="E118" s="58"/>
      <c r="F118" s="58"/>
    </row>
    <row r="119" spans="2:6">
      <c r="B119" s="54" t="s">
        <v>352</v>
      </c>
      <c r="C119" s="55">
        <f>SUM(C120:C121)</f>
        <v>0</v>
      </c>
      <c r="D119" s="55">
        <f t="shared" ref="D119:F119" si="23">SUM(D120:D121)</f>
        <v>0</v>
      </c>
      <c r="E119" s="55">
        <f t="shared" si="23"/>
        <v>0</v>
      </c>
      <c r="F119" s="55">
        <f t="shared" si="23"/>
        <v>0</v>
      </c>
    </row>
    <row r="120" spans="2:6">
      <c r="B120" s="57" t="s">
        <v>70</v>
      </c>
      <c r="C120" s="58"/>
      <c r="D120" s="58"/>
      <c r="E120" s="58"/>
      <c r="F120" s="58"/>
    </row>
    <row r="121" spans="2:6">
      <c r="B121" s="57" t="s">
        <v>71</v>
      </c>
      <c r="C121" s="58"/>
      <c r="D121" s="58"/>
      <c r="E121" s="58"/>
      <c r="F121" s="58"/>
    </row>
    <row r="122" spans="2:6">
      <c r="B122" s="54" t="s">
        <v>353</v>
      </c>
      <c r="C122" s="55">
        <f>C123+C139</f>
        <v>0</v>
      </c>
      <c r="D122" s="55">
        <f t="shared" ref="D122:F122" si="24">D123+D139</f>
        <v>0</v>
      </c>
      <c r="E122" s="55">
        <f t="shared" si="24"/>
        <v>0</v>
      </c>
      <c r="F122" s="55">
        <f t="shared" si="24"/>
        <v>0</v>
      </c>
    </row>
    <row r="123" spans="2:6">
      <c r="B123" s="57" t="s">
        <v>70</v>
      </c>
      <c r="C123" s="58">
        <f>C124+C127+C132</f>
        <v>0</v>
      </c>
      <c r="D123" s="58">
        <f t="shared" ref="D123:F123" si="25">D124+D127+D132</f>
        <v>0</v>
      </c>
      <c r="E123" s="58">
        <f t="shared" si="25"/>
        <v>0</v>
      </c>
      <c r="F123" s="58">
        <f t="shared" si="25"/>
        <v>0</v>
      </c>
    </row>
    <row r="124" spans="2:6">
      <c r="B124" s="63" t="s">
        <v>587</v>
      </c>
      <c r="C124" s="64">
        <f>C125+C126</f>
        <v>0</v>
      </c>
      <c r="D124" s="64">
        <f t="shared" ref="D124:F124" si="26">D125+D126</f>
        <v>0</v>
      </c>
      <c r="E124" s="64">
        <f t="shared" si="26"/>
        <v>0</v>
      </c>
      <c r="F124" s="64">
        <f t="shared" si="26"/>
        <v>0</v>
      </c>
    </row>
    <row r="125" spans="2:6">
      <c r="B125" s="65" t="s">
        <v>588</v>
      </c>
      <c r="C125" s="66"/>
      <c r="D125" s="66"/>
      <c r="E125" s="66"/>
      <c r="F125" s="66"/>
    </row>
    <row r="126" spans="2:6">
      <c r="B126" s="65" t="s">
        <v>589</v>
      </c>
      <c r="C126" s="66"/>
      <c r="D126" s="66"/>
      <c r="E126" s="66"/>
      <c r="F126" s="66"/>
    </row>
    <row r="127" spans="2:6">
      <c r="B127" s="63" t="s">
        <v>590</v>
      </c>
      <c r="C127" s="64">
        <f>C128+C131</f>
        <v>0</v>
      </c>
      <c r="D127" s="64">
        <f t="shared" ref="D127:F127" si="27">D128+D131</f>
        <v>0</v>
      </c>
      <c r="E127" s="64">
        <f t="shared" si="27"/>
        <v>0</v>
      </c>
      <c r="F127" s="64">
        <f t="shared" si="27"/>
        <v>0</v>
      </c>
    </row>
    <row r="128" spans="2:6">
      <c r="B128" s="65" t="s">
        <v>591</v>
      </c>
      <c r="C128" s="66">
        <f>C129+C130</f>
        <v>0</v>
      </c>
      <c r="D128" s="66">
        <f t="shared" ref="D128:F128" si="28">D129+D130</f>
        <v>0</v>
      </c>
      <c r="E128" s="66">
        <f t="shared" si="28"/>
        <v>0</v>
      </c>
      <c r="F128" s="66">
        <f t="shared" si="28"/>
        <v>0</v>
      </c>
    </row>
    <row r="129" spans="2:6">
      <c r="B129" s="67" t="s">
        <v>592</v>
      </c>
      <c r="C129" s="68"/>
      <c r="D129" s="68"/>
      <c r="E129" s="68"/>
      <c r="F129" s="68"/>
    </row>
    <row r="130" spans="2:6">
      <c r="B130" s="67" t="s">
        <v>593</v>
      </c>
      <c r="C130" s="68"/>
      <c r="D130" s="68"/>
      <c r="E130" s="68"/>
      <c r="F130" s="68"/>
    </row>
    <row r="131" spans="2:6">
      <c r="B131" s="65" t="s">
        <v>594</v>
      </c>
      <c r="C131" s="66">
        <v>0</v>
      </c>
      <c r="D131" s="66">
        <v>0</v>
      </c>
      <c r="E131" s="66">
        <v>0</v>
      </c>
      <c r="F131" s="66">
        <v>0</v>
      </c>
    </row>
    <row r="132" spans="2:6">
      <c r="B132" s="63" t="s">
        <v>595</v>
      </c>
      <c r="C132" s="64">
        <f>C133+C138</f>
        <v>0</v>
      </c>
      <c r="D132" s="64">
        <f t="shared" ref="D132:F132" si="29">D133+D138</f>
        <v>0</v>
      </c>
      <c r="E132" s="64">
        <f t="shared" si="29"/>
        <v>0</v>
      </c>
      <c r="F132" s="64">
        <f t="shared" si="29"/>
        <v>0</v>
      </c>
    </row>
    <row r="133" spans="2:6">
      <c r="B133" s="65" t="s">
        <v>596</v>
      </c>
      <c r="C133" s="66">
        <f>C134+C135+C136+C137</f>
        <v>0</v>
      </c>
      <c r="D133" s="66">
        <f t="shared" ref="D133:F133" si="30">D134+D135+D136+D137</f>
        <v>0</v>
      </c>
      <c r="E133" s="66">
        <f t="shared" si="30"/>
        <v>0</v>
      </c>
      <c r="F133" s="66">
        <f t="shared" si="30"/>
        <v>0</v>
      </c>
    </row>
    <row r="134" spans="2:6">
      <c r="B134" s="67" t="s">
        <v>597</v>
      </c>
      <c r="C134" s="68"/>
      <c r="D134" s="68"/>
      <c r="E134" s="68"/>
      <c r="F134" s="68"/>
    </row>
    <row r="135" spans="2:6">
      <c r="B135" s="67" t="s">
        <v>598</v>
      </c>
      <c r="C135" s="68"/>
      <c r="D135" s="68"/>
      <c r="E135" s="68"/>
      <c r="F135" s="68"/>
    </row>
    <row r="136" spans="2:6">
      <c r="B136" s="67" t="s">
        <v>592</v>
      </c>
      <c r="C136" s="68"/>
      <c r="D136" s="68"/>
      <c r="E136" s="68"/>
      <c r="F136" s="68"/>
    </row>
    <row r="137" spans="2:6">
      <c r="B137" s="67" t="s">
        <v>593</v>
      </c>
      <c r="C137" s="68"/>
      <c r="D137" s="68"/>
      <c r="E137" s="68"/>
      <c r="F137" s="68"/>
    </row>
    <row r="138" spans="2:6">
      <c r="B138" s="65" t="s">
        <v>599</v>
      </c>
      <c r="C138" s="66">
        <v>0</v>
      </c>
      <c r="D138" s="66">
        <v>0</v>
      </c>
      <c r="E138" s="66">
        <v>0</v>
      </c>
      <c r="F138" s="66">
        <v>0</v>
      </c>
    </row>
    <row r="139" spans="2:6">
      <c r="B139" s="57" t="s">
        <v>71</v>
      </c>
      <c r="C139" s="58">
        <f>C140+C143+C149</f>
        <v>0</v>
      </c>
      <c r="D139" s="58">
        <f t="shared" ref="D139:F139" si="31">D140+D143+D149</f>
        <v>0</v>
      </c>
      <c r="E139" s="58">
        <f t="shared" si="31"/>
        <v>0</v>
      </c>
      <c r="F139" s="58">
        <f t="shared" si="31"/>
        <v>0</v>
      </c>
    </row>
    <row r="140" spans="2:6">
      <c r="B140" s="63" t="s">
        <v>587</v>
      </c>
      <c r="C140" s="64">
        <f>C141+C142</f>
        <v>0</v>
      </c>
      <c r="D140" s="64">
        <f t="shared" ref="D140:F140" si="32">D141+D142</f>
        <v>0</v>
      </c>
      <c r="E140" s="64">
        <f t="shared" si="32"/>
        <v>0</v>
      </c>
      <c r="F140" s="64">
        <f t="shared" si="32"/>
        <v>0</v>
      </c>
    </row>
    <row r="141" spans="2:6">
      <c r="B141" s="65" t="s">
        <v>588</v>
      </c>
      <c r="C141" s="66"/>
      <c r="D141" s="66"/>
      <c r="E141" s="66"/>
      <c r="F141" s="66"/>
    </row>
    <row r="142" spans="2:6">
      <c r="B142" s="65" t="s">
        <v>589</v>
      </c>
      <c r="C142" s="66"/>
      <c r="D142" s="66"/>
      <c r="E142" s="66"/>
      <c r="F142" s="66"/>
    </row>
    <row r="143" spans="2:6">
      <c r="B143" s="63" t="s">
        <v>590</v>
      </c>
      <c r="C143" s="64">
        <f>C144+C148</f>
        <v>0</v>
      </c>
      <c r="D143" s="64">
        <f t="shared" ref="D143:F143" si="33">D144+D148</f>
        <v>0</v>
      </c>
      <c r="E143" s="64">
        <f t="shared" si="33"/>
        <v>0</v>
      </c>
      <c r="F143" s="64">
        <f t="shared" si="33"/>
        <v>0</v>
      </c>
    </row>
    <row r="144" spans="2:6">
      <c r="B144" s="65" t="s">
        <v>591</v>
      </c>
      <c r="C144" s="66">
        <f>C145+C146+C147</f>
        <v>0</v>
      </c>
      <c r="D144" s="66">
        <f t="shared" ref="D144:F144" si="34">D145+D146+D147</f>
        <v>0</v>
      </c>
      <c r="E144" s="66">
        <f t="shared" si="34"/>
        <v>0</v>
      </c>
      <c r="F144" s="66">
        <f t="shared" si="34"/>
        <v>0</v>
      </c>
    </row>
    <row r="145" spans="2:6">
      <c r="B145" s="60" t="s">
        <v>592</v>
      </c>
      <c r="C145" s="68"/>
      <c r="D145" s="68"/>
      <c r="E145" s="68"/>
      <c r="F145" s="68"/>
    </row>
    <row r="146" spans="2:6">
      <c r="B146" s="60" t="s">
        <v>600</v>
      </c>
      <c r="C146" s="68"/>
      <c r="D146" s="68"/>
      <c r="E146" s="68"/>
      <c r="F146" s="68"/>
    </row>
    <row r="147" spans="2:6">
      <c r="B147" s="60" t="s">
        <v>593</v>
      </c>
      <c r="C147" s="68"/>
      <c r="D147" s="68"/>
      <c r="E147" s="68"/>
      <c r="F147" s="68"/>
    </row>
    <row r="148" spans="2:6">
      <c r="B148" s="65" t="s">
        <v>594</v>
      </c>
      <c r="C148" s="66">
        <v>0</v>
      </c>
      <c r="D148" s="66">
        <v>0</v>
      </c>
      <c r="E148" s="66">
        <v>0</v>
      </c>
      <c r="F148" s="66">
        <v>0</v>
      </c>
    </row>
    <row r="149" spans="2:6">
      <c r="B149" s="63" t="s">
        <v>595</v>
      </c>
      <c r="C149" s="64">
        <f>C150+C154</f>
        <v>0</v>
      </c>
      <c r="D149" s="64">
        <f t="shared" ref="D149:F149" si="35">D150+D154</f>
        <v>0</v>
      </c>
      <c r="E149" s="64">
        <f t="shared" si="35"/>
        <v>0</v>
      </c>
      <c r="F149" s="64">
        <f t="shared" si="35"/>
        <v>0</v>
      </c>
    </row>
    <row r="150" spans="2:6">
      <c r="B150" s="65" t="s">
        <v>596</v>
      </c>
      <c r="C150" s="66">
        <f>C151+C152+C153</f>
        <v>0</v>
      </c>
      <c r="D150" s="66">
        <f t="shared" ref="D150:F150" si="36">D151+D152+D153</f>
        <v>0</v>
      </c>
      <c r="E150" s="66">
        <f t="shared" si="36"/>
        <v>0</v>
      </c>
      <c r="F150" s="66">
        <f t="shared" si="36"/>
        <v>0</v>
      </c>
    </row>
    <row r="151" spans="2:6">
      <c r="B151" s="60" t="s">
        <v>600</v>
      </c>
      <c r="C151" s="68"/>
      <c r="D151" s="68"/>
      <c r="E151" s="68"/>
      <c r="F151" s="68"/>
    </row>
    <row r="152" spans="2:6">
      <c r="B152" s="60" t="s">
        <v>592</v>
      </c>
      <c r="C152" s="68"/>
      <c r="D152" s="68"/>
      <c r="E152" s="68"/>
      <c r="F152" s="68"/>
    </row>
    <row r="153" spans="2:6">
      <c r="B153" s="60" t="s">
        <v>593</v>
      </c>
      <c r="C153" s="68"/>
      <c r="D153" s="68"/>
      <c r="E153" s="68"/>
      <c r="F153" s="68"/>
    </row>
    <row r="154" spans="2:6">
      <c r="B154" s="65" t="s">
        <v>599</v>
      </c>
      <c r="C154" s="66">
        <v>0</v>
      </c>
      <c r="D154" s="66">
        <v>0</v>
      </c>
      <c r="E154" s="66">
        <v>0</v>
      </c>
      <c r="F154" s="66">
        <v>0</v>
      </c>
    </row>
    <row r="155" spans="2:6">
      <c r="B155" s="51" t="s">
        <v>354</v>
      </c>
      <c r="C155" s="52">
        <f>C156+C159+C162</f>
        <v>0</v>
      </c>
      <c r="D155" s="52">
        <f t="shared" ref="D155:F155" si="37">D156+D159+D162</f>
        <v>0</v>
      </c>
      <c r="E155" s="52">
        <f t="shared" si="37"/>
        <v>0</v>
      </c>
      <c r="F155" s="52">
        <f t="shared" si="37"/>
        <v>0</v>
      </c>
    </row>
    <row r="156" spans="2:6">
      <c r="B156" s="54" t="s">
        <v>355</v>
      </c>
      <c r="C156" s="55">
        <f>SUM(C157:C158)</f>
        <v>0</v>
      </c>
      <c r="D156" s="55">
        <f t="shared" ref="D156:F156" si="38">SUM(D157:D158)</f>
        <v>0</v>
      </c>
      <c r="E156" s="55">
        <f t="shared" si="38"/>
        <v>0</v>
      </c>
      <c r="F156" s="55">
        <f t="shared" si="38"/>
        <v>0</v>
      </c>
    </row>
    <row r="157" spans="2:6">
      <c r="B157" s="57" t="s">
        <v>356</v>
      </c>
      <c r="C157" s="58"/>
      <c r="D157" s="58"/>
      <c r="E157" s="58"/>
      <c r="F157" s="58"/>
    </row>
    <row r="158" spans="2:6">
      <c r="B158" s="57" t="s">
        <v>357</v>
      </c>
      <c r="C158" s="58"/>
      <c r="D158" s="58"/>
      <c r="E158" s="58"/>
      <c r="F158" s="58"/>
    </row>
    <row r="159" spans="2:6">
      <c r="B159" s="54" t="s">
        <v>358</v>
      </c>
      <c r="C159" s="55">
        <f>SUM(C160:C161)</f>
        <v>0</v>
      </c>
      <c r="D159" s="55">
        <f t="shared" ref="D159:F159" si="39">SUM(D160:D161)</f>
        <v>0</v>
      </c>
      <c r="E159" s="55">
        <f t="shared" si="39"/>
        <v>0</v>
      </c>
      <c r="F159" s="55">
        <f t="shared" si="39"/>
        <v>0</v>
      </c>
    </row>
    <row r="160" spans="2:6">
      <c r="B160" s="57" t="s">
        <v>356</v>
      </c>
      <c r="C160" s="58"/>
      <c r="D160" s="58"/>
      <c r="E160" s="58"/>
      <c r="F160" s="58"/>
    </row>
    <row r="161" spans="2:6">
      <c r="B161" s="57" t="s">
        <v>357</v>
      </c>
      <c r="C161" s="58"/>
      <c r="D161" s="58"/>
      <c r="E161" s="58"/>
      <c r="F161" s="58"/>
    </row>
    <row r="162" spans="2:6">
      <c r="B162" s="54" t="s">
        <v>359</v>
      </c>
      <c r="C162" s="55">
        <f>SUM(C163:C164)</f>
        <v>0</v>
      </c>
      <c r="D162" s="55">
        <f t="shared" ref="D162:F162" si="40">SUM(D163:D164)</f>
        <v>0</v>
      </c>
      <c r="E162" s="55">
        <f t="shared" si="40"/>
        <v>0</v>
      </c>
      <c r="F162" s="55">
        <f t="shared" si="40"/>
        <v>0</v>
      </c>
    </row>
    <row r="163" spans="2:6">
      <c r="B163" s="57" t="s">
        <v>356</v>
      </c>
      <c r="C163" s="58"/>
      <c r="D163" s="58"/>
      <c r="E163" s="58"/>
      <c r="F163" s="58"/>
    </row>
    <row r="164" spans="2:6">
      <c r="B164" s="57" t="s">
        <v>357</v>
      </c>
      <c r="C164" s="58"/>
      <c r="D164" s="58"/>
      <c r="E164" s="58"/>
      <c r="F164" s="58"/>
    </row>
    <row r="165" spans="2:6">
      <c r="B165" s="51" t="s">
        <v>360</v>
      </c>
      <c r="C165" s="52">
        <f>C166+C174+C195</f>
        <v>0</v>
      </c>
      <c r="D165" s="52">
        <f t="shared" ref="D165:F165" si="41">D166+D174+D195</f>
        <v>0</v>
      </c>
      <c r="E165" s="52">
        <f t="shared" si="41"/>
        <v>0</v>
      </c>
      <c r="F165" s="52">
        <f t="shared" si="41"/>
        <v>0</v>
      </c>
    </row>
    <row r="166" spans="2:6">
      <c r="B166" s="54" t="s">
        <v>361</v>
      </c>
      <c r="C166" s="55">
        <f>C167+C170+C171+C172+C173</f>
        <v>0</v>
      </c>
      <c r="D166" s="55">
        <f t="shared" ref="D166:F166" si="42">D167+D170+D171+D172+D173</f>
        <v>0</v>
      </c>
      <c r="E166" s="55">
        <f t="shared" si="42"/>
        <v>0</v>
      </c>
      <c r="F166" s="55">
        <f t="shared" si="42"/>
        <v>0</v>
      </c>
    </row>
    <row r="167" spans="2:6">
      <c r="B167" s="57" t="s">
        <v>6</v>
      </c>
      <c r="C167" s="58">
        <f>C168+C169</f>
        <v>0</v>
      </c>
      <c r="D167" s="58">
        <f t="shared" ref="D167:F167" si="43">D168+D169</f>
        <v>0</v>
      </c>
      <c r="E167" s="58">
        <f t="shared" si="43"/>
        <v>0</v>
      </c>
      <c r="F167" s="58">
        <f t="shared" si="43"/>
        <v>0</v>
      </c>
    </row>
    <row r="168" spans="2:6">
      <c r="B168" s="60" t="s">
        <v>601</v>
      </c>
      <c r="C168" s="61"/>
      <c r="D168" s="61"/>
      <c r="E168" s="61"/>
      <c r="F168" s="61"/>
    </row>
    <row r="169" spans="2:6">
      <c r="B169" s="60" t="s">
        <v>602</v>
      </c>
      <c r="C169" s="61"/>
      <c r="D169" s="61"/>
      <c r="E169" s="61"/>
      <c r="F169" s="61"/>
    </row>
    <row r="170" spans="2:6">
      <c r="B170" s="57" t="s">
        <v>603</v>
      </c>
      <c r="C170" s="58"/>
      <c r="D170" s="58"/>
      <c r="E170" s="58"/>
      <c r="F170" s="58"/>
    </row>
    <row r="171" spans="2:6">
      <c r="B171" s="57" t="s">
        <v>604</v>
      </c>
      <c r="C171" s="58"/>
      <c r="D171" s="58"/>
      <c r="E171" s="58"/>
      <c r="F171" s="58"/>
    </row>
    <row r="172" spans="2:6">
      <c r="B172" s="57" t="s">
        <v>7</v>
      </c>
      <c r="C172" s="58"/>
      <c r="D172" s="58"/>
      <c r="E172" s="58"/>
      <c r="F172" s="58"/>
    </row>
    <row r="173" spans="2:6">
      <c r="B173" s="57" t="s">
        <v>605</v>
      </c>
      <c r="C173" s="58"/>
      <c r="D173" s="58"/>
      <c r="E173" s="58"/>
      <c r="F173" s="58"/>
    </row>
    <row r="174" spans="2:6">
      <c r="B174" s="54" t="s">
        <v>606</v>
      </c>
      <c r="C174" s="55">
        <f>C175+C194</f>
        <v>0</v>
      </c>
      <c r="D174" s="55">
        <f t="shared" ref="D174:F174" si="44">D175+D194</f>
        <v>0</v>
      </c>
      <c r="E174" s="55">
        <f t="shared" si="44"/>
        <v>0</v>
      </c>
      <c r="F174" s="55">
        <f t="shared" si="44"/>
        <v>0</v>
      </c>
    </row>
    <row r="175" spans="2:6">
      <c r="B175" s="57" t="s">
        <v>607</v>
      </c>
      <c r="C175" s="58">
        <f>SUM(C176:C193)</f>
        <v>0</v>
      </c>
      <c r="D175" s="58">
        <f t="shared" ref="D175:F175" si="45">SUM(D176:D193)</f>
        <v>0</v>
      </c>
      <c r="E175" s="58">
        <f t="shared" si="45"/>
        <v>0</v>
      </c>
      <c r="F175" s="58">
        <f t="shared" si="45"/>
        <v>0</v>
      </c>
    </row>
    <row r="176" spans="2:6" ht="25.5">
      <c r="B176" s="60" t="s">
        <v>362</v>
      </c>
      <c r="C176" s="61"/>
      <c r="D176" s="61"/>
      <c r="E176" s="61"/>
      <c r="F176" s="61"/>
    </row>
    <row r="177" spans="2:6">
      <c r="B177" s="60" t="s">
        <v>363</v>
      </c>
      <c r="C177" s="61"/>
      <c r="D177" s="61"/>
      <c r="E177" s="61"/>
      <c r="F177" s="61"/>
    </row>
    <row r="178" spans="2:6">
      <c r="B178" s="60" t="s">
        <v>364</v>
      </c>
      <c r="C178" s="61"/>
      <c r="D178" s="61"/>
      <c r="E178" s="61"/>
      <c r="F178" s="61"/>
    </row>
    <row r="179" spans="2:6">
      <c r="B179" s="60" t="s">
        <v>365</v>
      </c>
      <c r="C179" s="61"/>
      <c r="D179" s="61"/>
      <c r="E179" s="61"/>
      <c r="F179" s="61"/>
    </row>
    <row r="180" spans="2:6">
      <c r="B180" s="60" t="s">
        <v>366</v>
      </c>
      <c r="C180" s="61"/>
      <c r="D180" s="61"/>
      <c r="E180" s="61"/>
      <c r="F180" s="61"/>
    </row>
    <row r="181" spans="2:6">
      <c r="B181" s="60" t="s">
        <v>367</v>
      </c>
      <c r="C181" s="61"/>
      <c r="D181" s="61"/>
      <c r="E181" s="61"/>
      <c r="F181" s="61"/>
    </row>
    <row r="182" spans="2:6">
      <c r="B182" s="60" t="s">
        <v>368</v>
      </c>
      <c r="C182" s="61"/>
      <c r="D182" s="61"/>
      <c r="E182" s="61"/>
      <c r="F182" s="61"/>
    </row>
    <row r="183" spans="2:6">
      <c r="B183" s="60" t="s">
        <v>369</v>
      </c>
      <c r="C183" s="61"/>
      <c r="D183" s="61"/>
      <c r="E183" s="61"/>
      <c r="F183" s="61"/>
    </row>
    <row r="184" spans="2:6">
      <c r="B184" s="60" t="s">
        <v>370</v>
      </c>
      <c r="C184" s="61"/>
      <c r="D184" s="61"/>
      <c r="E184" s="61"/>
      <c r="F184" s="61"/>
    </row>
    <row r="185" spans="2:6">
      <c r="B185" s="60" t="s">
        <v>371</v>
      </c>
      <c r="C185" s="61"/>
      <c r="D185" s="61"/>
      <c r="E185" s="61"/>
      <c r="F185" s="61"/>
    </row>
    <row r="186" spans="2:6">
      <c r="B186" s="60" t="s">
        <v>372</v>
      </c>
      <c r="C186" s="61"/>
      <c r="D186" s="61"/>
      <c r="E186" s="61"/>
      <c r="F186" s="61"/>
    </row>
    <row r="187" spans="2:6">
      <c r="B187" s="60" t="s">
        <v>373</v>
      </c>
      <c r="C187" s="61"/>
      <c r="D187" s="61"/>
      <c r="E187" s="61"/>
      <c r="F187" s="61"/>
    </row>
    <row r="188" spans="2:6">
      <c r="B188" s="60" t="s">
        <v>374</v>
      </c>
      <c r="C188" s="61"/>
      <c r="D188" s="61"/>
      <c r="E188" s="61"/>
      <c r="F188" s="61"/>
    </row>
    <row r="189" spans="2:6">
      <c r="B189" s="60" t="s">
        <v>375</v>
      </c>
      <c r="C189" s="61"/>
      <c r="D189" s="61"/>
      <c r="E189" s="61"/>
      <c r="F189" s="61"/>
    </row>
    <row r="190" spans="2:6" ht="25.5">
      <c r="B190" s="60" t="s">
        <v>376</v>
      </c>
      <c r="C190" s="61"/>
      <c r="D190" s="61"/>
      <c r="E190" s="61"/>
      <c r="F190" s="61"/>
    </row>
    <row r="191" spans="2:6">
      <c r="B191" s="60" t="s">
        <v>377</v>
      </c>
      <c r="C191" s="61"/>
      <c r="D191" s="61"/>
      <c r="E191" s="61"/>
      <c r="F191" s="61"/>
    </row>
    <row r="192" spans="2:6">
      <c r="B192" s="60" t="s">
        <v>378</v>
      </c>
      <c r="C192" s="61"/>
      <c r="D192" s="61"/>
      <c r="E192" s="61"/>
      <c r="F192" s="61"/>
    </row>
    <row r="193" spans="2:6" ht="25.5">
      <c r="B193" s="60" t="s">
        <v>608</v>
      </c>
      <c r="C193" s="61"/>
      <c r="D193" s="61"/>
      <c r="E193" s="61"/>
      <c r="F193" s="61"/>
    </row>
    <row r="194" spans="2:6">
      <c r="B194" s="57" t="s">
        <v>609</v>
      </c>
      <c r="C194" s="58"/>
      <c r="D194" s="58"/>
      <c r="E194" s="58"/>
      <c r="F194" s="58"/>
    </row>
    <row r="195" spans="2:6" ht="25.5">
      <c r="B195" s="54" t="s">
        <v>610</v>
      </c>
      <c r="C195" s="55">
        <f>C196+C200</f>
        <v>0</v>
      </c>
      <c r="D195" s="55">
        <f t="shared" ref="D195:F195" si="46">D196+D200</f>
        <v>0</v>
      </c>
      <c r="E195" s="55">
        <f t="shared" si="46"/>
        <v>0</v>
      </c>
      <c r="F195" s="55">
        <f t="shared" si="46"/>
        <v>0</v>
      </c>
    </row>
    <row r="196" spans="2:6">
      <c r="B196" s="57" t="s">
        <v>611</v>
      </c>
      <c r="C196" s="58">
        <f>C197+C198+C199</f>
        <v>0</v>
      </c>
      <c r="D196" s="58">
        <f t="shared" ref="D196:F196" si="47">D197+D198+D199</f>
        <v>0</v>
      </c>
      <c r="E196" s="58">
        <f t="shared" si="47"/>
        <v>0</v>
      </c>
      <c r="F196" s="58">
        <f t="shared" si="47"/>
        <v>0</v>
      </c>
    </row>
    <row r="197" spans="2:6">
      <c r="B197" s="60" t="s">
        <v>612</v>
      </c>
      <c r="C197" s="61"/>
      <c r="D197" s="61"/>
      <c r="E197" s="61"/>
      <c r="F197" s="61"/>
    </row>
    <row r="198" spans="2:6">
      <c r="B198" s="60" t="s">
        <v>613</v>
      </c>
      <c r="C198" s="61"/>
      <c r="D198" s="61"/>
      <c r="E198" s="61"/>
      <c r="F198" s="61"/>
    </row>
    <row r="199" spans="2:6">
      <c r="B199" s="60" t="s">
        <v>614</v>
      </c>
      <c r="C199" s="61"/>
      <c r="D199" s="61"/>
      <c r="E199" s="61"/>
      <c r="F199" s="61"/>
    </row>
    <row r="200" spans="2:6">
      <c r="B200" s="57" t="s">
        <v>615</v>
      </c>
      <c r="C200" s="58">
        <v>0</v>
      </c>
      <c r="D200" s="58">
        <v>0</v>
      </c>
      <c r="E200" s="58">
        <v>0</v>
      </c>
      <c r="F200" s="58">
        <v>0</v>
      </c>
    </row>
    <row r="201" spans="2:6">
      <c r="B201" s="48" t="s">
        <v>169</v>
      </c>
      <c r="C201" s="49">
        <f>C202+C261+C267+C268</f>
        <v>0</v>
      </c>
      <c r="D201" s="49">
        <f t="shared" ref="D201:F201" si="48">D202+D261+D267+D268</f>
        <v>0</v>
      </c>
      <c r="E201" s="49">
        <f t="shared" si="48"/>
        <v>0</v>
      </c>
      <c r="F201" s="49">
        <f t="shared" si="48"/>
        <v>0</v>
      </c>
    </row>
    <row r="202" spans="2:6">
      <c r="B202" s="51" t="s">
        <v>170</v>
      </c>
      <c r="C202" s="52">
        <f>C203+C217+C247+C260</f>
        <v>0</v>
      </c>
      <c r="D202" s="52">
        <f t="shared" ref="D202:F202" si="49">D203+D217+D247+D260</f>
        <v>0</v>
      </c>
      <c r="E202" s="52">
        <f t="shared" si="49"/>
        <v>0</v>
      </c>
      <c r="F202" s="52">
        <f t="shared" si="49"/>
        <v>0</v>
      </c>
    </row>
    <row r="203" spans="2:6">
      <c r="B203" s="54" t="s">
        <v>284</v>
      </c>
      <c r="C203" s="55">
        <f>C204+C205+C206+C216</f>
        <v>0</v>
      </c>
      <c r="D203" s="55">
        <f t="shared" ref="D203:F203" si="50">D204+D205+D206+D216</f>
        <v>0</v>
      </c>
      <c r="E203" s="55">
        <f t="shared" si="50"/>
        <v>0</v>
      </c>
      <c r="F203" s="55">
        <f t="shared" si="50"/>
        <v>0</v>
      </c>
    </row>
    <row r="204" spans="2:6">
      <c r="B204" s="57" t="s">
        <v>171</v>
      </c>
      <c r="C204" s="58"/>
      <c r="D204" s="58"/>
      <c r="E204" s="58"/>
      <c r="F204" s="58"/>
    </row>
    <row r="205" spans="2:6">
      <c r="B205" s="57" t="s">
        <v>172</v>
      </c>
      <c r="C205" s="58"/>
      <c r="D205" s="58"/>
      <c r="E205" s="58"/>
      <c r="F205" s="58"/>
    </row>
    <row r="206" spans="2:6">
      <c r="B206" s="57" t="s">
        <v>405</v>
      </c>
      <c r="C206" s="58">
        <f>SUM(C207:C215)</f>
        <v>0</v>
      </c>
      <c r="D206" s="58">
        <f t="shared" ref="D206:F206" si="51">SUM(D207:D215)</f>
        <v>0</v>
      </c>
      <c r="E206" s="58">
        <f t="shared" si="51"/>
        <v>0</v>
      </c>
      <c r="F206" s="58">
        <f t="shared" si="51"/>
        <v>0</v>
      </c>
    </row>
    <row r="207" spans="2:6">
      <c r="B207" s="60" t="s">
        <v>173</v>
      </c>
      <c r="C207" s="61"/>
      <c r="D207" s="61"/>
      <c r="E207" s="61"/>
      <c r="F207" s="61"/>
    </row>
    <row r="208" spans="2:6">
      <c r="B208" s="60" t="s">
        <v>174</v>
      </c>
      <c r="C208" s="61"/>
      <c r="D208" s="61"/>
      <c r="E208" s="61"/>
      <c r="F208" s="61"/>
    </row>
    <row r="209" spans="2:6">
      <c r="B209" s="60" t="s">
        <v>175</v>
      </c>
      <c r="C209" s="61"/>
      <c r="D209" s="61"/>
      <c r="E209" s="61"/>
      <c r="F209" s="61"/>
    </row>
    <row r="210" spans="2:6">
      <c r="B210" s="60" t="s">
        <v>176</v>
      </c>
      <c r="C210" s="61"/>
      <c r="D210" s="61"/>
      <c r="E210" s="61"/>
      <c r="F210" s="61"/>
    </row>
    <row r="211" spans="2:6">
      <c r="B211" s="60" t="s">
        <v>177</v>
      </c>
      <c r="C211" s="61"/>
      <c r="D211" s="61"/>
      <c r="E211" s="61"/>
      <c r="F211" s="61"/>
    </row>
    <row r="212" spans="2:6">
      <c r="B212" s="60" t="s">
        <v>178</v>
      </c>
      <c r="C212" s="61"/>
      <c r="D212" s="61"/>
      <c r="E212" s="61"/>
      <c r="F212" s="61"/>
    </row>
    <row r="213" spans="2:6">
      <c r="B213" s="60" t="s">
        <v>179</v>
      </c>
      <c r="C213" s="61"/>
      <c r="D213" s="61"/>
      <c r="E213" s="61"/>
      <c r="F213" s="61"/>
    </row>
    <row r="214" spans="2:6">
      <c r="B214" s="60" t="s">
        <v>180</v>
      </c>
      <c r="C214" s="61"/>
      <c r="D214" s="61"/>
      <c r="E214" s="61"/>
      <c r="F214" s="61"/>
    </row>
    <row r="215" spans="2:6">
      <c r="B215" s="60" t="s">
        <v>415</v>
      </c>
      <c r="C215" s="61"/>
      <c r="D215" s="61"/>
      <c r="E215" s="61"/>
      <c r="F215" s="61"/>
    </row>
    <row r="216" spans="2:6">
      <c r="B216" s="57" t="s">
        <v>416</v>
      </c>
      <c r="C216" s="58"/>
      <c r="D216" s="58"/>
      <c r="E216" s="58"/>
      <c r="F216" s="58"/>
    </row>
    <row r="217" spans="2:6">
      <c r="B217" s="54" t="s">
        <v>285</v>
      </c>
      <c r="C217" s="55">
        <f>C218+C225</f>
        <v>0</v>
      </c>
      <c r="D217" s="55">
        <f t="shared" ref="D217:F217" si="52">D218+D225</f>
        <v>0</v>
      </c>
      <c r="E217" s="55">
        <f t="shared" si="52"/>
        <v>0</v>
      </c>
      <c r="F217" s="55">
        <f t="shared" si="52"/>
        <v>0</v>
      </c>
    </row>
    <row r="218" spans="2:6">
      <c r="B218" s="57" t="s">
        <v>181</v>
      </c>
      <c r="C218" s="58">
        <f>SUM(C219:C224)</f>
        <v>0</v>
      </c>
      <c r="D218" s="58">
        <f t="shared" ref="D218:F218" si="53">SUM(D219:D224)</f>
        <v>0</v>
      </c>
      <c r="E218" s="58">
        <f t="shared" si="53"/>
        <v>0</v>
      </c>
      <c r="F218" s="58">
        <f t="shared" si="53"/>
        <v>0</v>
      </c>
    </row>
    <row r="219" spans="2:6">
      <c r="B219" s="60" t="s">
        <v>182</v>
      </c>
      <c r="C219" s="61"/>
      <c r="D219" s="61"/>
      <c r="E219" s="61"/>
      <c r="F219" s="61"/>
    </row>
    <row r="220" spans="2:6">
      <c r="B220" s="60" t="s">
        <v>183</v>
      </c>
      <c r="C220" s="61"/>
      <c r="D220" s="61"/>
      <c r="E220" s="61"/>
      <c r="F220" s="61"/>
    </row>
    <row r="221" spans="2:6">
      <c r="B221" s="60" t="s">
        <v>184</v>
      </c>
      <c r="C221" s="61"/>
      <c r="D221" s="61"/>
      <c r="E221" s="61"/>
      <c r="F221" s="61"/>
    </row>
    <row r="222" spans="2:6">
      <c r="B222" s="60" t="s">
        <v>185</v>
      </c>
      <c r="C222" s="61"/>
      <c r="D222" s="61"/>
      <c r="E222" s="61"/>
      <c r="F222" s="61"/>
    </row>
    <row r="223" spans="2:6">
      <c r="B223" s="60" t="s">
        <v>186</v>
      </c>
      <c r="C223" s="61"/>
      <c r="D223" s="61"/>
      <c r="E223" s="61"/>
      <c r="F223" s="61"/>
    </row>
    <row r="224" spans="2:6">
      <c r="B224" s="60" t="s">
        <v>187</v>
      </c>
      <c r="C224" s="61"/>
      <c r="D224" s="61"/>
      <c r="E224" s="61"/>
      <c r="F224" s="61"/>
    </row>
    <row r="225" spans="2:6">
      <c r="B225" s="57" t="s">
        <v>423</v>
      </c>
      <c r="C225" s="58">
        <f>SUM(C226:C246)</f>
        <v>0</v>
      </c>
      <c r="D225" s="58">
        <f t="shared" ref="D225:F225" si="54">SUM(D226:D246)</f>
        <v>0</v>
      </c>
      <c r="E225" s="58">
        <f t="shared" si="54"/>
        <v>0</v>
      </c>
      <c r="F225" s="58">
        <f t="shared" si="54"/>
        <v>0</v>
      </c>
    </row>
    <row r="226" spans="2:6" ht="25.5">
      <c r="B226" s="60" t="s">
        <v>424</v>
      </c>
      <c r="C226" s="61"/>
      <c r="D226" s="61"/>
      <c r="E226" s="61"/>
      <c r="F226" s="61"/>
    </row>
    <row r="227" spans="2:6">
      <c r="B227" s="60" t="s">
        <v>188</v>
      </c>
      <c r="C227" s="61"/>
      <c r="D227" s="61"/>
      <c r="E227" s="61"/>
      <c r="F227" s="61"/>
    </row>
    <row r="228" spans="2:6">
      <c r="B228" s="60" t="s">
        <v>189</v>
      </c>
      <c r="C228" s="61"/>
      <c r="D228" s="61"/>
      <c r="E228" s="61"/>
      <c r="F228" s="61"/>
    </row>
    <row r="229" spans="2:6">
      <c r="B229" s="60" t="s">
        <v>190</v>
      </c>
      <c r="C229" s="61"/>
      <c r="D229" s="61"/>
      <c r="E229" s="61"/>
      <c r="F229" s="61"/>
    </row>
    <row r="230" spans="2:6">
      <c r="B230" s="60" t="s">
        <v>191</v>
      </c>
      <c r="C230" s="61"/>
      <c r="D230" s="61"/>
      <c r="E230" s="61"/>
      <c r="F230" s="61"/>
    </row>
    <row r="231" spans="2:6">
      <c r="B231" s="60" t="s">
        <v>192</v>
      </c>
      <c r="C231" s="61"/>
      <c r="D231" s="61"/>
      <c r="E231" s="61"/>
      <c r="F231" s="61"/>
    </row>
    <row r="232" spans="2:6">
      <c r="B232" s="60" t="s">
        <v>193</v>
      </c>
      <c r="C232" s="61"/>
      <c r="D232" s="61"/>
      <c r="E232" s="61"/>
      <c r="F232" s="61"/>
    </row>
    <row r="233" spans="2:6">
      <c r="B233" s="60" t="s">
        <v>194</v>
      </c>
      <c r="C233" s="61"/>
      <c r="D233" s="61"/>
      <c r="E233" s="61"/>
      <c r="F233" s="61"/>
    </row>
    <row r="234" spans="2:6">
      <c r="B234" s="60" t="s">
        <v>195</v>
      </c>
      <c r="C234" s="61"/>
      <c r="D234" s="61"/>
      <c r="E234" s="61"/>
      <c r="F234" s="61"/>
    </row>
    <row r="235" spans="2:6">
      <c r="B235" s="60" t="s">
        <v>379</v>
      </c>
      <c r="C235" s="61"/>
      <c r="D235" s="61"/>
      <c r="E235" s="61"/>
      <c r="F235" s="61"/>
    </row>
    <row r="236" spans="2:6">
      <c r="B236" s="60" t="s">
        <v>196</v>
      </c>
      <c r="C236" s="61"/>
      <c r="D236" s="61"/>
      <c r="E236" s="61"/>
      <c r="F236" s="61"/>
    </row>
    <row r="237" spans="2:6">
      <c r="B237" s="60" t="s">
        <v>380</v>
      </c>
      <c r="C237" s="61"/>
      <c r="D237" s="61"/>
      <c r="E237" s="61"/>
      <c r="F237" s="61"/>
    </row>
    <row r="238" spans="2:6">
      <c r="B238" s="60" t="s">
        <v>198</v>
      </c>
      <c r="C238" s="61"/>
      <c r="D238" s="61"/>
      <c r="E238" s="61"/>
      <c r="F238" s="61"/>
    </row>
    <row r="239" spans="2:6">
      <c r="B239" s="60" t="s">
        <v>199</v>
      </c>
      <c r="C239" s="61"/>
      <c r="D239" s="61"/>
      <c r="E239" s="61"/>
      <c r="F239" s="61"/>
    </row>
    <row r="240" spans="2:6">
      <c r="B240" s="60" t="s">
        <v>200</v>
      </c>
      <c r="C240" s="61"/>
      <c r="D240" s="61"/>
      <c r="E240" s="61"/>
      <c r="F240" s="61"/>
    </row>
    <row r="241" spans="2:6">
      <c r="B241" s="60" t="s">
        <v>201</v>
      </c>
      <c r="C241" s="61"/>
      <c r="D241" s="61"/>
      <c r="E241" s="61"/>
      <c r="F241" s="61"/>
    </row>
    <row r="242" spans="2:6">
      <c r="B242" s="60" t="s">
        <v>202</v>
      </c>
      <c r="C242" s="61"/>
      <c r="D242" s="61"/>
      <c r="E242" s="61"/>
      <c r="F242" s="61"/>
    </row>
    <row r="243" spans="2:6">
      <c r="B243" s="60" t="s">
        <v>203</v>
      </c>
      <c r="C243" s="61"/>
      <c r="D243" s="61"/>
      <c r="E243" s="61"/>
      <c r="F243" s="61"/>
    </row>
    <row r="244" spans="2:6" ht="25.5">
      <c r="B244" s="60" t="s">
        <v>204</v>
      </c>
      <c r="C244" s="61"/>
      <c r="D244" s="61"/>
      <c r="E244" s="61"/>
      <c r="F244" s="61"/>
    </row>
    <row r="245" spans="2:6">
      <c r="B245" s="60" t="s">
        <v>205</v>
      </c>
      <c r="C245" s="61"/>
      <c r="D245" s="61"/>
      <c r="E245" s="61"/>
      <c r="F245" s="61"/>
    </row>
    <row r="246" spans="2:6">
      <c r="B246" s="60" t="s">
        <v>206</v>
      </c>
      <c r="C246" s="61"/>
      <c r="D246" s="61"/>
      <c r="E246" s="61"/>
      <c r="F246" s="61"/>
    </row>
    <row r="247" spans="2:6">
      <c r="B247" s="54" t="s">
        <v>207</v>
      </c>
      <c r="C247" s="55">
        <f>C248+C251+C259</f>
        <v>0</v>
      </c>
      <c r="D247" s="55">
        <f t="shared" ref="D247:F247" si="55">D248+D251+D259</f>
        <v>0</v>
      </c>
      <c r="E247" s="55">
        <f t="shared" si="55"/>
        <v>0</v>
      </c>
      <c r="F247" s="55">
        <f t="shared" si="55"/>
        <v>0</v>
      </c>
    </row>
    <row r="248" spans="2:6">
      <c r="B248" s="57" t="s">
        <v>381</v>
      </c>
      <c r="C248" s="58">
        <f>SUM(C249:C250)</f>
        <v>0</v>
      </c>
      <c r="D248" s="58">
        <f t="shared" ref="D248:F248" si="56">SUM(D249:D250)</f>
        <v>0</v>
      </c>
      <c r="E248" s="58">
        <f t="shared" si="56"/>
        <v>0</v>
      </c>
      <c r="F248" s="58">
        <f t="shared" si="56"/>
        <v>0</v>
      </c>
    </row>
    <row r="249" spans="2:6">
      <c r="B249" s="60" t="s">
        <v>445</v>
      </c>
      <c r="C249" s="61"/>
      <c r="D249" s="61"/>
      <c r="E249" s="61"/>
      <c r="F249" s="61"/>
    </row>
    <row r="250" spans="2:6">
      <c r="B250" s="60" t="s">
        <v>447</v>
      </c>
      <c r="C250" s="61"/>
      <c r="D250" s="61"/>
      <c r="E250" s="61"/>
      <c r="F250" s="61"/>
    </row>
    <row r="251" spans="2:6">
      <c r="B251" s="57" t="s">
        <v>448</v>
      </c>
      <c r="C251" s="58">
        <f>SUM(C252:C258)</f>
        <v>0</v>
      </c>
      <c r="D251" s="58">
        <f t="shared" ref="D251:F251" si="57">SUM(D252:D258)</f>
        <v>0</v>
      </c>
      <c r="E251" s="58">
        <f t="shared" si="57"/>
        <v>0</v>
      </c>
      <c r="F251" s="58">
        <f t="shared" si="57"/>
        <v>0</v>
      </c>
    </row>
    <row r="252" spans="2:6">
      <c r="B252" s="60" t="s">
        <v>449</v>
      </c>
      <c r="C252" s="61"/>
      <c r="D252" s="61"/>
      <c r="E252" s="61"/>
      <c r="F252" s="61"/>
    </row>
    <row r="253" spans="2:6">
      <c r="B253" s="60" t="s">
        <v>450</v>
      </c>
      <c r="C253" s="61"/>
      <c r="D253" s="61"/>
      <c r="E253" s="61"/>
      <c r="F253" s="61"/>
    </row>
    <row r="254" spans="2:6">
      <c r="B254" s="60" t="s">
        <v>452</v>
      </c>
      <c r="C254" s="61"/>
      <c r="D254" s="61"/>
      <c r="E254" s="61"/>
      <c r="F254" s="61"/>
    </row>
    <row r="255" spans="2:6">
      <c r="B255" s="60" t="s">
        <v>454</v>
      </c>
      <c r="C255" s="61"/>
      <c r="D255" s="61"/>
      <c r="E255" s="61"/>
      <c r="F255" s="61"/>
    </row>
    <row r="256" spans="2:6">
      <c r="B256" s="60" t="s">
        <v>456</v>
      </c>
      <c r="C256" s="61"/>
      <c r="D256" s="61"/>
      <c r="E256" s="61"/>
      <c r="F256" s="61"/>
    </row>
    <row r="257" spans="2:6">
      <c r="B257" s="60" t="s">
        <v>458</v>
      </c>
      <c r="C257" s="61"/>
      <c r="D257" s="61"/>
      <c r="E257" s="61"/>
      <c r="F257" s="61"/>
    </row>
    <row r="258" spans="2:6">
      <c r="B258" s="60" t="s">
        <v>460</v>
      </c>
      <c r="C258" s="61"/>
      <c r="D258" s="61"/>
      <c r="E258" s="61"/>
      <c r="F258" s="61"/>
    </row>
    <row r="259" spans="2:6" ht="25.5">
      <c r="B259" s="57" t="s">
        <v>462</v>
      </c>
      <c r="C259" s="58">
        <v>0</v>
      </c>
      <c r="D259" s="58">
        <v>0</v>
      </c>
      <c r="E259" s="58">
        <v>0</v>
      </c>
      <c r="F259" s="58">
        <v>0</v>
      </c>
    </row>
    <row r="260" spans="2:6">
      <c r="B260" s="54" t="s">
        <v>464</v>
      </c>
      <c r="C260" s="55">
        <v>0</v>
      </c>
      <c r="D260" s="55">
        <v>0</v>
      </c>
      <c r="E260" s="55">
        <v>0</v>
      </c>
      <c r="F260" s="55">
        <v>0</v>
      </c>
    </row>
    <row r="261" spans="2:6">
      <c r="B261" s="51" t="s">
        <v>286</v>
      </c>
      <c r="C261" s="52">
        <f>SUM(C262:C266)</f>
        <v>0</v>
      </c>
      <c r="D261" s="52">
        <f t="shared" ref="D261:F261" si="58">SUM(D262:D266)</f>
        <v>0</v>
      </c>
      <c r="E261" s="52">
        <f t="shared" si="58"/>
        <v>0</v>
      </c>
      <c r="F261" s="52">
        <f t="shared" si="58"/>
        <v>0</v>
      </c>
    </row>
    <row r="262" spans="2:6">
      <c r="B262" s="54" t="s">
        <v>208</v>
      </c>
      <c r="C262" s="55"/>
      <c r="D262" s="55"/>
      <c r="E262" s="55"/>
      <c r="F262" s="55"/>
    </row>
    <row r="263" spans="2:6">
      <c r="B263" s="54" t="s">
        <v>209</v>
      </c>
      <c r="C263" s="55"/>
      <c r="D263" s="55"/>
      <c r="E263" s="55"/>
      <c r="F263" s="55"/>
    </row>
    <row r="264" spans="2:6">
      <c r="B264" s="54" t="s">
        <v>210</v>
      </c>
      <c r="C264" s="55"/>
      <c r="D264" s="55"/>
      <c r="E264" s="55"/>
      <c r="F264" s="55"/>
    </row>
    <row r="265" spans="2:6">
      <c r="B265" s="54" t="s">
        <v>211</v>
      </c>
      <c r="C265" s="55"/>
      <c r="D265" s="55"/>
      <c r="E265" s="55"/>
      <c r="F265" s="55"/>
    </row>
    <row r="266" spans="2:6">
      <c r="B266" s="54" t="s">
        <v>469</v>
      </c>
      <c r="C266" s="55"/>
      <c r="D266" s="55"/>
      <c r="E266" s="55"/>
      <c r="F266" s="55"/>
    </row>
    <row r="267" spans="2:6">
      <c r="B267" s="51" t="s">
        <v>212</v>
      </c>
      <c r="C267" s="52">
        <v>0</v>
      </c>
      <c r="D267" s="52">
        <v>0</v>
      </c>
      <c r="E267" s="52">
        <v>0</v>
      </c>
      <c r="F267" s="52">
        <v>0</v>
      </c>
    </row>
    <row r="268" spans="2:6">
      <c r="B268" s="51" t="s">
        <v>287</v>
      </c>
      <c r="C268" s="52">
        <f>C269+C270+C271+C277</f>
        <v>0</v>
      </c>
      <c r="D268" s="52">
        <f t="shared" ref="D268:F268" si="59">D269+D270+D271+D277</f>
        <v>0</v>
      </c>
      <c r="E268" s="52">
        <f t="shared" si="59"/>
        <v>0</v>
      </c>
      <c r="F268" s="52">
        <f t="shared" si="59"/>
        <v>0</v>
      </c>
    </row>
    <row r="269" spans="2:6">
      <c r="B269" s="54" t="s">
        <v>213</v>
      </c>
      <c r="C269" s="55"/>
      <c r="D269" s="55"/>
      <c r="E269" s="55"/>
      <c r="F269" s="55"/>
    </row>
    <row r="270" spans="2:6">
      <c r="B270" s="54" t="s">
        <v>214</v>
      </c>
      <c r="C270" s="55"/>
      <c r="D270" s="55"/>
      <c r="E270" s="55"/>
      <c r="F270" s="55"/>
    </row>
    <row r="271" spans="2:6">
      <c r="B271" s="54" t="s">
        <v>215</v>
      </c>
      <c r="C271" s="55"/>
      <c r="D271" s="55"/>
      <c r="E271" s="55"/>
      <c r="F271" s="55"/>
    </row>
    <row r="272" spans="2:6">
      <c r="B272" s="57" t="s">
        <v>470</v>
      </c>
      <c r="C272" s="58">
        <v>0</v>
      </c>
      <c r="D272" s="58">
        <v>0</v>
      </c>
      <c r="E272" s="58">
        <v>0</v>
      </c>
      <c r="F272" s="58">
        <v>0</v>
      </c>
    </row>
    <row r="273" spans="2:6">
      <c r="B273" s="57" t="s">
        <v>471</v>
      </c>
      <c r="C273" s="58">
        <v>0</v>
      </c>
      <c r="D273" s="58">
        <v>0</v>
      </c>
      <c r="E273" s="58">
        <v>0</v>
      </c>
      <c r="F273" s="58">
        <v>0</v>
      </c>
    </row>
    <row r="274" spans="2:6">
      <c r="B274" s="57" t="s">
        <v>215</v>
      </c>
      <c r="C274" s="58">
        <f>SUM(C275:C276)</f>
        <v>0</v>
      </c>
      <c r="D274" s="58">
        <f t="shared" ref="D274:F274" si="60">SUM(D275:D276)</f>
        <v>0</v>
      </c>
      <c r="E274" s="58">
        <f t="shared" si="60"/>
        <v>0</v>
      </c>
      <c r="F274" s="58">
        <f t="shared" si="60"/>
        <v>0</v>
      </c>
    </row>
    <row r="275" spans="2:6">
      <c r="B275" s="60" t="s">
        <v>216</v>
      </c>
      <c r="C275" s="61"/>
      <c r="D275" s="61"/>
      <c r="E275" s="61"/>
      <c r="F275" s="61"/>
    </row>
    <row r="276" spans="2:6">
      <c r="B276" s="60" t="s">
        <v>475</v>
      </c>
      <c r="C276" s="61"/>
      <c r="D276" s="61"/>
      <c r="E276" s="61"/>
      <c r="F276" s="61"/>
    </row>
    <row r="277" spans="2:6">
      <c r="B277" s="54" t="s">
        <v>217</v>
      </c>
      <c r="C277" s="55">
        <f>C278+C283</f>
        <v>0</v>
      </c>
      <c r="D277" s="55">
        <f t="shared" ref="D277:F277" si="61">D278+D283</f>
        <v>0</v>
      </c>
      <c r="E277" s="55">
        <f t="shared" si="61"/>
        <v>0</v>
      </c>
      <c r="F277" s="55">
        <f t="shared" si="61"/>
        <v>0</v>
      </c>
    </row>
    <row r="278" spans="2:6">
      <c r="B278" s="57" t="s">
        <v>477</v>
      </c>
      <c r="C278" s="58">
        <f>SUM(C279:C282)</f>
        <v>0</v>
      </c>
      <c r="D278" s="58">
        <f t="shared" ref="D278:F278" si="62">SUM(D279:D282)</f>
        <v>0</v>
      </c>
      <c r="E278" s="58">
        <f t="shared" si="62"/>
        <v>0</v>
      </c>
      <c r="F278" s="58">
        <f t="shared" si="62"/>
        <v>0</v>
      </c>
    </row>
    <row r="279" spans="2:6">
      <c r="B279" s="60" t="s">
        <v>479</v>
      </c>
      <c r="C279" s="61"/>
      <c r="D279" s="61"/>
      <c r="E279" s="61"/>
      <c r="F279" s="61"/>
    </row>
    <row r="280" spans="2:6">
      <c r="B280" s="60" t="s">
        <v>481</v>
      </c>
      <c r="C280" s="61"/>
      <c r="D280" s="61"/>
      <c r="E280" s="61"/>
      <c r="F280" s="61"/>
    </row>
    <row r="281" spans="2:6">
      <c r="B281" s="60" t="s">
        <v>483</v>
      </c>
      <c r="C281" s="61"/>
      <c r="D281" s="61"/>
      <c r="E281" s="61"/>
      <c r="F281" s="61"/>
    </row>
    <row r="282" spans="2:6">
      <c r="B282" s="60" t="s">
        <v>485</v>
      </c>
      <c r="C282" s="61"/>
      <c r="D282" s="61"/>
      <c r="E282" s="61"/>
      <c r="F282" s="61"/>
    </row>
    <row r="283" spans="2:6">
      <c r="B283" s="57" t="s">
        <v>487</v>
      </c>
      <c r="C283" s="58">
        <v>0</v>
      </c>
      <c r="D283" s="58">
        <v>0</v>
      </c>
      <c r="E283" s="58">
        <v>0</v>
      </c>
      <c r="F283" s="58">
        <v>0</v>
      </c>
    </row>
    <row r="284" spans="2:6">
      <c r="B284" s="48" t="s">
        <v>242</v>
      </c>
      <c r="C284" s="49">
        <f>C285+C305</f>
        <v>0</v>
      </c>
      <c r="D284" s="49">
        <f t="shared" ref="D284:F284" si="63">D285+D305</f>
        <v>0</v>
      </c>
      <c r="E284" s="49">
        <f t="shared" si="63"/>
        <v>0</v>
      </c>
      <c r="F284" s="49">
        <f t="shared" si="63"/>
        <v>0</v>
      </c>
    </row>
    <row r="285" spans="2:6">
      <c r="B285" s="51" t="s">
        <v>490</v>
      </c>
      <c r="C285" s="52">
        <f>C286+C287+C288+C289+C290+C293+C299+C302</f>
        <v>0</v>
      </c>
      <c r="D285" s="52">
        <f t="shared" ref="D285:F285" si="64">D286+D287+D288+D289+D290+D293+D299+D302</f>
        <v>0</v>
      </c>
      <c r="E285" s="52">
        <f t="shared" si="64"/>
        <v>0</v>
      </c>
      <c r="F285" s="52">
        <f t="shared" si="64"/>
        <v>0</v>
      </c>
    </row>
    <row r="286" spans="2:6">
      <c r="B286" s="54" t="s">
        <v>492</v>
      </c>
      <c r="C286" s="55"/>
      <c r="D286" s="55"/>
      <c r="E286" s="55"/>
      <c r="F286" s="55"/>
    </row>
    <row r="287" spans="2:6">
      <c r="B287" s="54" t="s">
        <v>382</v>
      </c>
      <c r="C287" s="55"/>
      <c r="D287" s="55"/>
      <c r="E287" s="55"/>
      <c r="F287" s="55"/>
    </row>
    <row r="288" spans="2:6">
      <c r="B288" s="54" t="s">
        <v>383</v>
      </c>
      <c r="C288" s="55"/>
      <c r="D288" s="55"/>
      <c r="E288" s="55"/>
      <c r="F288" s="55"/>
    </row>
    <row r="289" spans="2:6">
      <c r="B289" s="54" t="s">
        <v>384</v>
      </c>
      <c r="C289" s="55"/>
      <c r="D289" s="55"/>
      <c r="E289" s="55"/>
      <c r="F289" s="55"/>
    </row>
    <row r="290" spans="2:6">
      <c r="B290" s="54" t="s">
        <v>385</v>
      </c>
      <c r="C290" s="55">
        <f>C291+C292</f>
        <v>0</v>
      </c>
      <c r="D290" s="55">
        <f t="shared" ref="D290:F290" si="65">D291+D292</f>
        <v>0</v>
      </c>
      <c r="E290" s="55">
        <f t="shared" si="65"/>
        <v>0</v>
      </c>
      <c r="F290" s="55">
        <f t="shared" si="65"/>
        <v>0</v>
      </c>
    </row>
    <row r="291" spans="2:6">
      <c r="B291" s="57" t="s">
        <v>494</v>
      </c>
      <c r="C291" s="58"/>
      <c r="D291" s="58"/>
      <c r="E291" s="58"/>
      <c r="F291" s="58"/>
    </row>
    <row r="292" spans="2:6">
      <c r="B292" s="57" t="s">
        <v>496</v>
      </c>
      <c r="C292" s="58"/>
      <c r="D292" s="58"/>
      <c r="E292" s="58"/>
      <c r="F292" s="58"/>
    </row>
    <row r="293" spans="2:6">
      <c r="B293" s="54" t="s">
        <v>497</v>
      </c>
      <c r="C293" s="55">
        <f>SUM(C294:C298)</f>
        <v>0</v>
      </c>
      <c r="D293" s="55">
        <f t="shared" ref="D293:F293" si="66">SUM(D294:D298)</f>
        <v>0</v>
      </c>
      <c r="E293" s="55">
        <f t="shared" si="66"/>
        <v>0</v>
      </c>
      <c r="F293" s="55">
        <f t="shared" si="66"/>
        <v>0</v>
      </c>
    </row>
    <row r="294" spans="2:6">
      <c r="B294" s="57" t="s">
        <v>499</v>
      </c>
      <c r="C294" s="58"/>
      <c r="D294" s="58"/>
      <c r="E294" s="58"/>
      <c r="F294" s="58"/>
    </row>
    <row r="295" spans="2:6">
      <c r="B295" s="57" t="s">
        <v>501</v>
      </c>
      <c r="C295" s="58"/>
      <c r="D295" s="58"/>
      <c r="E295" s="58"/>
      <c r="F295" s="58"/>
    </row>
    <row r="296" spans="2:6">
      <c r="B296" s="57" t="s">
        <v>503</v>
      </c>
      <c r="C296" s="58"/>
      <c r="D296" s="58"/>
      <c r="E296" s="58"/>
      <c r="F296" s="58"/>
    </row>
    <row r="297" spans="2:6">
      <c r="B297" s="57" t="s">
        <v>505</v>
      </c>
      <c r="C297" s="58"/>
      <c r="D297" s="58"/>
      <c r="E297" s="58"/>
      <c r="F297" s="58"/>
    </row>
    <row r="298" spans="2:6">
      <c r="B298" s="57" t="s">
        <v>507</v>
      </c>
      <c r="C298" s="58"/>
      <c r="D298" s="58"/>
      <c r="E298" s="58"/>
      <c r="F298" s="58"/>
    </row>
    <row r="299" spans="2:6">
      <c r="B299" s="54" t="s">
        <v>508</v>
      </c>
      <c r="C299" s="55">
        <f>SUM(C300:C301)</f>
        <v>0</v>
      </c>
      <c r="D299" s="55">
        <f t="shared" ref="D299:F299" si="67">SUM(D300:D301)</f>
        <v>0</v>
      </c>
      <c r="E299" s="55">
        <f t="shared" si="67"/>
        <v>0</v>
      </c>
      <c r="F299" s="55">
        <f t="shared" si="67"/>
        <v>0</v>
      </c>
    </row>
    <row r="300" spans="2:6">
      <c r="B300" s="57" t="s">
        <v>247</v>
      </c>
      <c r="C300" s="58"/>
      <c r="D300" s="58"/>
      <c r="E300" s="58"/>
      <c r="F300" s="58"/>
    </row>
    <row r="301" spans="2:6">
      <c r="B301" s="57" t="s">
        <v>511</v>
      </c>
      <c r="C301" s="58"/>
      <c r="D301" s="58"/>
      <c r="E301" s="58"/>
      <c r="F301" s="58"/>
    </row>
    <row r="302" spans="2:6">
      <c r="B302" s="54" t="s">
        <v>248</v>
      </c>
      <c r="C302" s="55">
        <f>SUM(C303:C304)</f>
        <v>0</v>
      </c>
      <c r="D302" s="55">
        <f t="shared" ref="D302:F302" si="68">SUM(D303:D304)</f>
        <v>0</v>
      </c>
      <c r="E302" s="55">
        <f t="shared" si="68"/>
        <v>0</v>
      </c>
      <c r="F302" s="55">
        <f t="shared" si="68"/>
        <v>0</v>
      </c>
    </row>
    <row r="303" spans="2:6">
      <c r="B303" s="57" t="s">
        <v>513</v>
      </c>
      <c r="C303" s="58"/>
      <c r="D303" s="58"/>
      <c r="E303" s="58"/>
      <c r="F303" s="58"/>
    </row>
    <row r="304" spans="2:6">
      <c r="B304" s="57" t="s">
        <v>515</v>
      </c>
      <c r="C304" s="58"/>
      <c r="D304" s="58"/>
      <c r="E304" s="58"/>
      <c r="F304" s="58"/>
    </row>
    <row r="305" spans="2:6">
      <c r="B305" s="51" t="s">
        <v>516</v>
      </c>
      <c r="C305" s="52">
        <f>C306+C309+C310+C311+C312+C315+C321+C324</f>
        <v>0</v>
      </c>
      <c r="D305" s="52">
        <f t="shared" ref="D305:F305" si="69">D306+D309+D310+D311+D312+D315+D321+D324</f>
        <v>0</v>
      </c>
      <c r="E305" s="52">
        <f t="shared" si="69"/>
        <v>0</v>
      </c>
      <c r="F305" s="52">
        <f t="shared" si="69"/>
        <v>0</v>
      </c>
    </row>
    <row r="306" spans="2:6">
      <c r="B306" s="54" t="s">
        <v>518</v>
      </c>
      <c r="C306" s="55">
        <f>SUM(C307:C308)</f>
        <v>0</v>
      </c>
      <c r="D306" s="55">
        <f t="shared" ref="D306:F306" si="70">SUM(D307:D308)</f>
        <v>0</v>
      </c>
      <c r="E306" s="55">
        <f t="shared" si="70"/>
        <v>0</v>
      </c>
      <c r="F306" s="55">
        <f t="shared" si="70"/>
        <v>0</v>
      </c>
    </row>
    <row r="307" spans="2:6">
      <c r="B307" s="57" t="s">
        <v>520</v>
      </c>
      <c r="C307" s="58"/>
      <c r="D307" s="58"/>
      <c r="E307" s="58"/>
      <c r="F307" s="58"/>
    </row>
    <row r="308" spans="2:6">
      <c r="B308" s="57" t="s">
        <v>522</v>
      </c>
      <c r="C308" s="58"/>
      <c r="D308" s="58"/>
      <c r="E308" s="58"/>
      <c r="F308" s="58"/>
    </row>
    <row r="309" spans="2:6">
      <c r="B309" s="54" t="s">
        <v>382</v>
      </c>
      <c r="C309" s="55"/>
      <c r="D309" s="55"/>
      <c r="E309" s="55"/>
      <c r="F309" s="55"/>
    </row>
    <row r="310" spans="2:6">
      <c r="B310" s="54" t="s">
        <v>383</v>
      </c>
      <c r="C310" s="55"/>
      <c r="D310" s="55"/>
      <c r="E310" s="55"/>
      <c r="F310" s="55"/>
    </row>
    <row r="311" spans="2:6">
      <c r="B311" s="54" t="s">
        <v>245</v>
      </c>
      <c r="C311" s="55"/>
      <c r="D311" s="55"/>
      <c r="E311" s="55"/>
      <c r="F311" s="55"/>
    </row>
    <row r="312" spans="2:6">
      <c r="B312" s="54" t="s">
        <v>246</v>
      </c>
      <c r="C312" s="55">
        <f>SUM(C313:C314)</f>
        <v>0</v>
      </c>
      <c r="D312" s="55">
        <f t="shared" ref="D312:F312" si="71">SUM(D313:D314)</f>
        <v>0</v>
      </c>
      <c r="E312" s="55">
        <f t="shared" si="71"/>
        <v>0</v>
      </c>
      <c r="F312" s="55">
        <f t="shared" si="71"/>
        <v>0</v>
      </c>
    </row>
    <row r="313" spans="2:6">
      <c r="B313" s="57" t="s">
        <v>494</v>
      </c>
      <c r="C313" s="58"/>
      <c r="D313" s="58"/>
      <c r="E313" s="58"/>
      <c r="F313" s="58"/>
    </row>
    <row r="314" spans="2:6">
      <c r="B314" s="57" t="s">
        <v>496</v>
      </c>
      <c r="C314" s="58"/>
      <c r="D314" s="58"/>
      <c r="E314" s="58"/>
      <c r="F314" s="58"/>
    </row>
    <row r="315" spans="2:6" ht="25.5">
      <c r="B315" s="54" t="s">
        <v>525</v>
      </c>
      <c r="C315" s="55">
        <f>SUM(C316:C320)</f>
        <v>0</v>
      </c>
      <c r="D315" s="55">
        <f t="shared" ref="D315:F315" si="72">SUM(D316:D320)</f>
        <v>0</v>
      </c>
      <c r="E315" s="55">
        <f t="shared" si="72"/>
        <v>0</v>
      </c>
      <c r="F315" s="55">
        <f t="shared" si="72"/>
        <v>0</v>
      </c>
    </row>
    <row r="316" spans="2:6">
      <c r="B316" s="57" t="s">
        <v>499</v>
      </c>
      <c r="C316" s="58"/>
      <c r="D316" s="58"/>
      <c r="E316" s="58"/>
      <c r="F316" s="58"/>
    </row>
    <row r="317" spans="2:6">
      <c r="B317" s="57" t="s">
        <v>501</v>
      </c>
      <c r="C317" s="58"/>
      <c r="D317" s="58"/>
      <c r="E317" s="58"/>
      <c r="F317" s="58"/>
    </row>
    <row r="318" spans="2:6">
      <c r="B318" s="57" t="s">
        <v>503</v>
      </c>
      <c r="C318" s="58"/>
      <c r="D318" s="58"/>
      <c r="E318" s="58"/>
      <c r="F318" s="58"/>
    </row>
    <row r="319" spans="2:6">
      <c r="B319" s="57" t="s">
        <v>505</v>
      </c>
      <c r="C319" s="58"/>
      <c r="D319" s="58"/>
      <c r="E319" s="58"/>
      <c r="F319" s="58"/>
    </row>
    <row r="320" spans="2:6">
      <c r="B320" s="57" t="s">
        <v>531</v>
      </c>
      <c r="C320" s="58"/>
      <c r="D320" s="58"/>
      <c r="E320" s="58"/>
      <c r="F320" s="58"/>
    </row>
    <row r="321" spans="2:6">
      <c r="B321" s="54" t="s">
        <v>247</v>
      </c>
      <c r="C321" s="55">
        <f>SUM(C322:C323)</f>
        <v>0</v>
      </c>
      <c r="D321" s="55">
        <f t="shared" ref="D321:F321" si="73">SUM(D322:D323)</f>
        <v>0</v>
      </c>
      <c r="E321" s="55">
        <f t="shared" si="73"/>
        <v>0</v>
      </c>
      <c r="F321" s="55">
        <f t="shared" si="73"/>
        <v>0</v>
      </c>
    </row>
    <row r="322" spans="2:6">
      <c r="B322" s="57" t="s">
        <v>247</v>
      </c>
      <c r="C322" s="58"/>
      <c r="D322" s="58"/>
      <c r="E322" s="58"/>
      <c r="F322" s="58"/>
    </row>
    <row r="323" spans="2:6">
      <c r="B323" s="57" t="s">
        <v>511</v>
      </c>
      <c r="C323" s="58"/>
      <c r="D323" s="58"/>
      <c r="E323" s="58"/>
      <c r="F323" s="58"/>
    </row>
    <row r="324" spans="2:6">
      <c r="B324" s="54" t="s">
        <v>248</v>
      </c>
      <c r="C324" s="55">
        <f>SUM(C325:C326)</f>
        <v>0</v>
      </c>
      <c r="D324" s="55">
        <f t="shared" ref="D324:F324" si="74">SUM(D325:D326)</f>
        <v>0</v>
      </c>
      <c r="E324" s="55">
        <f t="shared" si="74"/>
        <v>0</v>
      </c>
      <c r="F324" s="55">
        <f t="shared" si="74"/>
        <v>0</v>
      </c>
    </row>
    <row r="325" spans="2:6">
      <c r="B325" s="57" t="s">
        <v>513</v>
      </c>
      <c r="C325" s="58"/>
      <c r="D325" s="58"/>
      <c r="E325" s="58"/>
      <c r="F325" s="58"/>
    </row>
    <row r="326" spans="2:6">
      <c r="B326" s="57" t="s">
        <v>515</v>
      </c>
      <c r="C326" s="58"/>
      <c r="D326" s="58"/>
      <c r="E326" s="58"/>
      <c r="F326" s="58"/>
    </row>
    <row r="327" spans="2:6">
      <c r="B327" s="48" t="s">
        <v>249</v>
      </c>
      <c r="C327" s="49">
        <f>C328+C347</f>
        <v>0</v>
      </c>
      <c r="D327" s="49">
        <f t="shared" ref="D327:F327" si="75">D328+D347</f>
        <v>0</v>
      </c>
      <c r="E327" s="49">
        <f t="shared" si="75"/>
        <v>0</v>
      </c>
      <c r="F327" s="49">
        <f t="shared" si="75"/>
        <v>0</v>
      </c>
    </row>
    <row r="328" spans="2:6">
      <c r="B328" s="51" t="s">
        <v>534</v>
      </c>
      <c r="C328" s="52">
        <f>C329+C330+C331+C332+C335+C341+C344</f>
        <v>0</v>
      </c>
      <c r="D328" s="52">
        <f t="shared" ref="D328:F328" si="76">D329+D330+D331+D332+D335+D341+D344</f>
        <v>0</v>
      </c>
      <c r="E328" s="52">
        <f t="shared" si="76"/>
        <v>0</v>
      </c>
      <c r="F328" s="52">
        <f t="shared" si="76"/>
        <v>0</v>
      </c>
    </row>
    <row r="329" spans="2:6">
      <c r="B329" s="54" t="s">
        <v>382</v>
      </c>
      <c r="C329" s="55"/>
      <c r="D329" s="55"/>
      <c r="E329" s="55"/>
      <c r="F329" s="55"/>
    </row>
    <row r="330" spans="2:6">
      <c r="B330" s="54" t="s">
        <v>244</v>
      </c>
      <c r="C330" s="55"/>
      <c r="D330" s="55"/>
      <c r="E330" s="55"/>
      <c r="F330" s="55"/>
    </row>
    <row r="331" spans="2:6">
      <c r="B331" s="54" t="s">
        <v>245</v>
      </c>
      <c r="C331" s="55"/>
      <c r="D331" s="55"/>
      <c r="E331" s="55"/>
      <c r="F331" s="55"/>
    </row>
    <row r="332" spans="2:6">
      <c r="B332" s="54" t="s">
        <v>385</v>
      </c>
      <c r="C332" s="55">
        <f>SUM(C333:C334)</f>
        <v>0</v>
      </c>
      <c r="D332" s="55">
        <f t="shared" ref="D332:F332" si="77">SUM(D333:D334)</f>
        <v>0</v>
      </c>
      <c r="E332" s="55">
        <f t="shared" si="77"/>
        <v>0</v>
      </c>
      <c r="F332" s="55">
        <f t="shared" si="77"/>
        <v>0</v>
      </c>
    </row>
    <row r="333" spans="2:6">
      <c r="B333" s="57" t="s">
        <v>494</v>
      </c>
      <c r="C333" s="58"/>
      <c r="D333" s="58"/>
      <c r="E333" s="58"/>
      <c r="F333" s="58"/>
    </row>
    <row r="334" spans="2:6">
      <c r="B334" s="57" t="s">
        <v>537</v>
      </c>
      <c r="C334" s="58"/>
      <c r="D334" s="58"/>
      <c r="E334" s="58"/>
      <c r="F334" s="58"/>
    </row>
    <row r="335" spans="2:6">
      <c r="B335" s="54" t="s">
        <v>497</v>
      </c>
      <c r="C335" s="55">
        <f>SUM(C336:C340)</f>
        <v>0</v>
      </c>
      <c r="D335" s="55">
        <f t="shared" ref="D335:F335" si="78">SUM(D336:D340)</f>
        <v>0</v>
      </c>
      <c r="E335" s="55">
        <f t="shared" si="78"/>
        <v>0</v>
      </c>
      <c r="F335" s="55">
        <f t="shared" si="78"/>
        <v>0</v>
      </c>
    </row>
    <row r="336" spans="2:6">
      <c r="B336" s="57" t="s">
        <v>499</v>
      </c>
      <c r="C336" s="58"/>
      <c r="D336" s="58"/>
      <c r="E336" s="58"/>
      <c r="F336" s="58"/>
    </row>
    <row r="337" spans="2:6">
      <c r="B337" s="57" t="s">
        <v>501</v>
      </c>
      <c r="C337" s="58"/>
      <c r="D337" s="58"/>
      <c r="E337" s="58"/>
      <c r="F337" s="58"/>
    </row>
    <row r="338" spans="2:6">
      <c r="B338" s="57" t="s">
        <v>541</v>
      </c>
      <c r="C338" s="58"/>
      <c r="D338" s="58"/>
      <c r="E338" s="58"/>
      <c r="F338" s="58"/>
    </row>
    <row r="339" spans="2:6">
      <c r="B339" s="57" t="s">
        <v>505</v>
      </c>
      <c r="C339" s="58"/>
      <c r="D339" s="58"/>
      <c r="E339" s="58"/>
      <c r="F339" s="58"/>
    </row>
    <row r="340" spans="2:6">
      <c r="B340" s="57" t="s">
        <v>531</v>
      </c>
      <c r="C340" s="58"/>
      <c r="D340" s="58"/>
      <c r="E340" s="58"/>
      <c r="F340" s="58"/>
    </row>
    <row r="341" spans="2:6">
      <c r="B341" s="54" t="s">
        <v>544</v>
      </c>
      <c r="C341" s="55">
        <f>SUM(C342:C343)</f>
        <v>0</v>
      </c>
      <c r="D341" s="55">
        <f t="shared" ref="D341:F341" si="79">SUM(D342:D343)</f>
        <v>0</v>
      </c>
      <c r="E341" s="55">
        <f t="shared" si="79"/>
        <v>0</v>
      </c>
      <c r="F341" s="55">
        <f t="shared" si="79"/>
        <v>0</v>
      </c>
    </row>
    <row r="342" spans="2:6">
      <c r="B342" s="57" t="s">
        <v>247</v>
      </c>
      <c r="C342" s="58"/>
      <c r="D342" s="58"/>
      <c r="E342" s="58"/>
      <c r="F342" s="58"/>
    </row>
    <row r="343" spans="2:6">
      <c r="B343" s="57" t="s">
        <v>511</v>
      </c>
      <c r="C343" s="58"/>
      <c r="D343" s="58"/>
      <c r="E343" s="58"/>
      <c r="F343" s="58"/>
    </row>
    <row r="344" spans="2:6">
      <c r="B344" s="54" t="s">
        <v>250</v>
      </c>
      <c r="C344" s="55">
        <f>SUM(C345:C346)</f>
        <v>0</v>
      </c>
      <c r="D344" s="55">
        <f t="shared" ref="D344:F344" si="80">SUM(D345:D346)</f>
        <v>0</v>
      </c>
      <c r="E344" s="55">
        <f t="shared" si="80"/>
        <v>0</v>
      </c>
      <c r="F344" s="55">
        <f t="shared" si="80"/>
        <v>0</v>
      </c>
    </row>
    <row r="345" spans="2:6">
      <c r="B345" s="57" t="s">
        <v>513</v>
      </c>
      <c r="C345" s="58"/>
      <c r="D345" s="58"/>
      <c r="E345" s="58"/>
      <c r="F345" s="58"/>
    </row>
    <row r="346" spans="2:6">
      <c r="B346" s="57" t="s">
        <v>549</v>
      </c>
      <c r="C346" s="58"/>
      <c r="D346" s="58"/>
      <c r="E346" s="58"/>
      <c r="F346" s="58"/>
    </row>
    <row r="347" spans="2:6">
      <c r="B347" s="51" t="s">
        <v>550</v>
      </c>
      <c r="C347" s="52">
        <f>C348+C349+C350+C351+C352+C355+C361+C364</f>
        <v>0</v>
      </c>
      <c r="D347" s="52">
        <f t="shared" ref="D347:F347" si="81">D348+D349+D350+D351+D352+D355+D361+D364</f>
        <v>0</v>
      </c>
      <c r="E347" s="52">
        <f t="shared" si="81"/>
        <v>0</v>
      </c>
      <c r="F347" s="52">
        <f t="shared" si="81"/>
        <v>0</v>
      </c>
    </row>
    <row r="348" spans="2:6">
      <c r="B348" s="54" t="s">
        <v>492</v>
      </c>
      <c r="C348" s="55"/>
      <c r="D348" s="55"/>
      <c r="E348" s="55"/>
      <c r="F348" s="55"/>
    </row>
    <row r="349" spans="2:6">
      <c r="B349" s="54" t="s">
        <v>243</v>
      </c>
      <c r="C349" s="55"/>
      <c r="D349" s="55"/>
      <c r="E349" s="55"/>
      <c r="F349" s="55"/>
    </row>
    <row r="350" spans="2:6">
      <c r="B350" s="54" t="s">
        <v>244</v>
      </c>
      <c r="C350" s="55"/>
      <c r="D350" s="55"/>
      <c r="E350" s="55"/>
      <c r="F350" s="55"/>
    </row>
    <row r="351" spans="2:6">
      <c r="B351" s="54" t="s">
        <v>245</v>
      </c>
      <c r="C351" s="55"/>
      <c r="D351" s="55"/>
      <c r="E351" s="55"/>
      <c r="F351" s="55"/>
    </row>
    <row r="352" spans="2:6">
      <c r="B352" s="54" t="s">
        <v>385</v>
      </c>
      <c r="C352" s="55">
        <f>SUM(C353:C354)</f>
        <v>0</v>
      </c>
      <c r="D352" s="55">
        <f t="shared" ref="D352:F352" si="82">SUM(D353:D354)</f>
        <v>0</v>
      </c>
      <c r="E352" s="55">
        <f t="shared" si="82"/>
        <v>0</v>
      </c>
      <c r="F352" s="55">
        <f t="shared" si="82"/>
        <v>0</v>
      </c>
    </row>
    <row r="353" spans="1:6">
      <c r="B353" s="57" t="s">
        <v>494</v>
      </c>
      <c r="C353" s="58"/>
      <c r="D353" s="58"/>
      <c r="E353" s="58"/>
      <c r="F353" s="58"/>
    </row>
    <row r="354" spans="1:6">
      <c r="B354" s="57" t="s">
        <v>555</v>
      </c>
      <c r="C354" s="58"/>
      <c r="D354" s="58"/>
      <c r="E354" s="58"/>
      <c r="F354" s="58"/>
    </row>
    <row r="355" spans="1:6">
      <c r="B355" s="54" t="s">
        <v>497</v>
      </c>
      <c r="C355" s="55">
        <f>SUM(C356:C360)</f>
        <v>0</v>
      </c>
      <c r="D355" s="55">
        <f t="shared" ref="D355:F355" si="83">SUM(D356:D360)</f>
        <v>0</v>
      </c>
      <c r="E355" s="55">
        <f t="shared" si="83"/>
        <v>0</v>
      </c>
      <c r="F355" s="55">
        <f t="shared" si="83"/>
        <v>0</v>
      </c>
    </row>
    <row r="356" spans="1:6">
      <c r="B356" s="57" t="s">
        <v>499</v>
      </c>
      <c r="C356" s="58"/>
      <c r="D356" s="58"/>
      <c r="E356" s="58"/>
      <c r="F356" s="58"/>
    </row>
    <row r="357" spans="1:6">
      <c r="B357" s="57" t="s">
        <v>501</v>
      </c>
      <c r="C357" s="58"/>
      <c r="D357" s="58"/>
      <c r="E357" s="58"/>
      <c r="F357" s="58"/>
    </row>
    <row r="358" spans="1:6">
      <c r="B358" s="57" t="s">
        <v>541</v>
      </c>
      <c r="C358" s="58"/>
      <c r="D358" s="58"/>
      <c r="E358" s="58"/>
      <c r="F358" s="58"/>
    </row>
    <row r="359" spans="1:6">
      <c r="B359" s="57" t="s">
        <v>561</v>
      </c>
      <c r="C359" s="58"/>
      <c r="D359" s="58"/>
      <c r="E359" s="58"/>
      <c r="F359" s="58"/>
    </row>
    <row r="360" spans="1:6">
      <c r="B360" s="57" t="s">
        <v>531</v>
      </c>
      <c r="C360" s="58"/>
      <c r="D360" s="58"/>
      <c r="E360" s="58"/>
      <c r="F360" s="58"/>
    </row>
    <row r="361" spans="1:6">
      <c r="B361" s="54" t="s">
        <v>544</v>
      </c>
      <c r="C361" s="55">
        <f>SUM(C362:C363)</f>
        <v>0</v>
      </c>
      <c r="D361" s="55">
        <f t="shared" ref="D361:F361" si="84">SUM(D362:D363)</f>
        <v>0</v>
      </c>
      <c r="E361" s="55">
        <f t="shared" si="84"/>
        <v>0</v>
      </c>
      <c r="F361" s="55">
        <f t="shared" si="84"/>
        <v>0</v>
      </c>
    </row>
    <row r="362" spans="1:6">
      <c r="B362" s="57" t="s">
        <v>247</v>
      </c>
      <c r="C362" s="58"/>
      <c r="D362" s="58"/>
      <c r="E362" s="58"/>
      <c r="F362" s="58"/>
    </row>
    <row r="363" spans="1:6">
      <c r="B363" s="57" t="s">
        <v>511</v>
      </c>
      <c r="C363" s="58"/>
      <c r="D363" s="58"/>
      <c r="E363" s="58"/>
      <c r="F363" s="58"/>
    </row>
    <row r="364" spans="1:6">
      <c r="B364" s="54" t="s">
        <v>250</v>
      </c>
      <c r="C364" s="55">
        <f>SUM(C365:C366)</f>
        <v>0</v>
      </c>
      <c r="D364" s="55">
        <f t="shared" ref="D364:F364" si="85">SUM(D365:D366)</f>
        <v>0</v>
      </c>
      <c r="E364" s="55">
        <f t="shared" si="85"/>
        <v>0</v>
      </c>
      <c r="F364" s="55">
        <f t="shared" si="85"/>
        <v>0</v>
      </c>
    </row>
    <row r="365" spans="1:6">
      <c r="B365" s="57" t="s">
        <v>513</v>
      </c>
      <c r="C365" s="58"/>
      <c r="D365" s="58"/>
      <c r="E365" s="58"/>
      <c r="F365" s="58"/>
    </row>
    <row r="366" spans="1:6">
      <c r="B366" s="57" t="s">
        <v>549</v>
      </c>
      <c r="C366" s="58"/>
      <c r="D366" s="58"/>
      <c r="E366" s="58"/>
      <c r="F366" s="58"/>
    </row>
    <row r="367" spans="1:6" ht="17.25">
      <c r="A367" s="14" t="str">
        <f t="shared" ref="A367:A369" si="86">IF((D367+F367+E367+G367)&gt;0,"a","b")</f>
        <v>a</v>
      </c>
      <c r="B367" s="35" t="s">
        <v>167</v>
      </c>
      <c r="C367" s="36">
        <f>C10-C15</f>
        <v>477798.33000000007</v>
      </c>
      <c r="D367" s="36">
        <f t="shared" ref="D367:F367" si="87">D10-D15</f>
        <v>340000</v>
      </c>
      <c r="E367" s="36">
        <f t="shared" si="87"/>
        <v>262634.21999999997</v>
      </c>
      <c r="F367" s="36">
        <f t="shared" si="87"/>
        <v>400000</v>
      </c>
    </row>
    <row r="368" spans="1:6" ht="13.5">
      <c r="A368" s="14" t="str">
        <f t="shared" si="86"/>
        <v>b</v>
      </c>
      <c r="B368" s="23"/>
      <c r="C368" s="24"/>
      <c r="D368" s="24"/>
      <c r="E368" s="34"/>
      <c r="F368" s="25"/>
    </row>
    <row r="369" spans="1:6" ht="17.25">
      <c r="A369" s="14" t="str">
        <f t="shared" si="86"/>
        <v>a</v>
      </c>
      <c r="B369" s="35" t="s">
        <v>168</v>
      </c>
      <c r="C369" s="36">
        <f>C367+C8</f>
        <v>477798.33000000007</v>
      </c>
      <c r="D369" s="36">
        <f t="shared" ref="D369:F369" si="88">D367+D8</f>
        <v>340000</v>
      </c>
      <c r="E369" s="36">
        <f t="shared" si="88"/>
        <v>262634.21999999997</v>
      </c>
      <c r="F369" s="36">
        <f t="shared" si="88"/>
        <v>400000</v>
      </c>
    </row>
  </sheetData>
  <autoFilter ref="A7:I15"/>
  <mergeCells count="5">
    <mergeCell ref="B1:F1"/>
    <mergeCell ref="B2:F2"/>
    <mergeCell ref="B4:F4"/>
    <mergeCell ref="B5:F5"/>
    <mergeCell ref="B6:F6"/>
  </mergeCells>
  <printOptions horizontalCentered="1"/>
  <pageMargins left="0.27559055118110237" right="0.15748031496062992" top="0.27559055118110237" bottom="0.19685039370078741" header="0.31496062992125984" footer="0.15748031496062992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შემოსავლები</vt:lpstr>
      <vt:lpstr>არაფინანსური აქტივები</vt:lpstr>
      <vt:lpstr>ფინანსური აქტივები</vt:lpstr>
      <vt:lpstr>ვალდებულებები</vt:lpstr>
      <vt:lpstr>ნაერთი (2)</vt:lpstr>
      <vt:lpstr>'არაფინანსური აქტივები'!Print_Area</vt:lpstr>
      <vt:lpstr>ვალდებულებები!Print_Area</vt:lpstr>
      <vt:lpstr>'ნაერთი (2)'!Print_Area</vt:lpstr>
      <vt:lpstr>'ფინანსური აქტივები'!Print_Area</vt:lpstr>
      <vt:lpstr>შემოსავლები!Print_Area</vt:lpstr>
      <vt:lpstr>'არაფინანსური აქტივები'!Print_Titles</vt:lpstr>
      <vt:lpstr>'ნაერთი (2)'!Print_Titles</vt:lpstr>
      <vt:lpstr>შემოსავლები!Print_Titles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Teona Chitadze</cp:lastModifiedBy>
  <cp:lastPrinted>2014-08-14T06:37:36Z</cp:lastPrinted>
  <dcterms:created xsi:type="dcterms:W3CDTF">2014-08-13T09:47:24Z</dcterms:created>
  <dcterms:modified xsi:type="dcterms:W3CDTF">2019-09-02T14:18:37Z</dcterms:modified>
</cp:coreProperties>
</file>