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საშტატო" sheetId="1" r:id="rId1"/>
  </sheets>
  <definedNames>
    <definedName name="_xlnm._FilterDatabase" localSheetId="0" hidden="1">საშტატო!$B$3:$H$96</definedName>
    <definedName name="_xlnm.Print_Area" localSheetId="0">საშტატო!$B$1:$R$110</definedName>
  </definedNames>
  <calcPr calcId="162913"/>
</workbook>
</file>

<file path=xl/calcChain.xml><?xml version="1.0" encoding="utf-8"?>
<calcChain xmlns="http://schemas.openxmlformats.org/spreadsheetml/2006/main">
  <c r="R75" i="1" l="1"/>
  <c r="Q75" i="1"/>
  <c r="N75" i="1"/>
  <c r="M75" i="1"/>
  <c r="L75" i="1"/>
  <c r="I75" i="1"/>
  <c r="O91" i="1"/>
  <c r="N91" i="1"/>
  <c r="P90" i="1"/>
  <c r="O90" i="1"/>
  <c r="N90" i="1"/>
  <c r="O89" i="1"/>
  <c r="N89" i="1"/>
  <c r="N88" i="1" s="1"/>
  <c r="I88" i="1"/>
  <c r="K91" i="1"/>
  <c r="L91" i="1" s="1"/>
  <c r="M91" i="1" s="1"/>
  <c r="R91" i="1" s="1"/>
  <c r="K90" i="1"/>
  <c r="L90" i="1" s="1"/>
  <c r="M90" i="1" s="1"/>
  <c r="R90" i="1" s="1"/>
  <c r="K89" i="1"/>
  <c r="L89" i="1" s="1"/>
  <c r="P52" i="1"/>
  <c r="O52" i="1"/>
  <c r="N52" i="1"/>
  <c r="K52" i="1"/>
  <c r="L52" i="1"/>
  <c r="M52" i="1" s="1"/>
  <c r="R52" i="1" s="1"/>
  <c r="P47" i="1"/>
  <c r="O47" i="1"/>
  <c r="N47" i="1"/>
  <c r="K47" i="1"/>
  <c r="L47" i="1"/>
  <c r="M47" i="1" s="1"/>
  <c r="R47" i="1" s="1"/>
  <c r="P91" i="1" l="1"/>
  <c r="Q91" i="1"/>
  <c r="Q90" i="1"/>
  <c r="M89" i="1"/>
  <c r="M88" i="1" s="1"/>
  <c r="Q89" i="1"/>
  <c r="Q88" i="1" s="1"/>
  <c r="P89" i="1"/>
  <c r="R89" i="1"/>
  <c r="R88" i="1" s="1"/>
  <c r="L88" i="1"/>
  <c r="Q52" i="1"/>
  <c r="Q47" i="1"/>
  <c r="F103" i="1" l="1"/>
  <c r="G103" i="1"/>
  <c r="H103" i="1"/>
  <c r="F42" i="1"/>
  <c r="G42" i="1" s="1"/>
  <c r="H42" i="1" s="1"/>
  <c r="P42" i="1" l="1"/>
  <c r="O42" i="1"/>
  <c r="N42" i="1"/>
  <c r="L42" i="1"/>
  <c r="Q42" i="1" s="1"/>
  <c r="K42" i="1"/>
  <c r="M42" i="1" l="1"/>
  <c r="R42" i="1" s="1"/>
  <c r="R103" i="1"/>
  <c r="Q103" i="1"/>
  <c r="P103" i="1"/>
  <c r="O103" i="1"/>
  <c r="N103" i="1"/>
  <c r="K103" i="1"/>
  <c r="L103" i="1"/>
  <c r="M103" i="1"/>
  <c r="F105" i="1"/>
  <c r="G105" i="1" s="1"/>
  <c r="H105" i="1" s="1"/>
  <c r="F104" i="1"/>
  <c r="G104" i="1" s="1"/>
  <c r="H104" i="1" s="1"/>
  <c r="F102" i="1"/>
  <c r="G102" i="1" s="1"/>
  <c r="H102" i="1" s="1"/>
  <c r="F100" i="1"/>
  <c r="G100" i="1" s="1"/>
  <c r="H100" i="1" s="1"/>
  <c r="F99" i="1"/>
  <c r="G99" i="1" s="1"/>
  <c r="H99" i="1" s="1"/>
  <c r="F98" i="1"/>
  <c r="G98" i="1" s="1"/>
  <c r="H98" i="1" s="1"/>
  <c r="F32" i="1"/>
  <c r="G32" i="1" s="1"/>
  <c r="H32" i="1" s="1"/>
  <c r="O105" i="1" l="1"/>
  <c r="N105" i="1"/>
  <c r="O104" i="1"/>
  <c r="N104" i="1"/>
  <c r="O102" i="1"/>
  <c r="N102" i="1"/>
  <c r="R100" i="1"/>
  <c r="O100" i="1"/>
  <c r="N100" i="1"/>
  <c r="O99" i="1"/>
  <c r="N99" i="1"/>
  <c r="O98" i="1"/>
  <c r="N98" i="1"/>
  <c r="K105" i="1"/>
  <c r="L105" i="1" s="1"/>
  <c r="M105" i="1" s="1"/>
  <c r="R105" i="1" s="1"/>
  <c r="K104" i="1"/>
  <c r="L104" i="1" s="1"/>
  <c r="M104" i="1" s="1"/>
  <c r="R104" i="1" s="1"/>
  <c r="K102" i="1"/>
  <c r="L102" i="1" s="1"/>
  <c r="Q102" i="1" s="1"/>
  <c r="K100" i="1"/>
  <c r="L100" i="1" s="1"/>
  <c r="M100" i="1" s="1"/>
  <c r="K99" i="1"/>
  <c r="L99" i="1" s="1"/>
  <c r="Q99" i="1" s="1"/>
  <c r="K98" i="1"/>
  <c r="P98" i="1" s="1"/>
  <c r="I101" i="1"/>
  <c r="H101" i="1"/>
  <c r="G101" i="1"/>
  <c r="I97" i="1"/>
  <c r="H97" i="1"/>
  <c r="G97" i="1"/>
  <c r="D101" i="1"/>
  <c r="D75" i="1" s="1"/>
  <c r="D97" i="1"/>
  <c r="O32" i="1"/>
  <c r="N32" i="1"/>
  <c r="D28" i="1"/>
  <c r="I28" i="1"/>
  <c r="K32" i="1"/>
  <c r="L32" i="1" s="1"/>
  <c r="Q32" i="1" s="1"/>
  <c r="F110" i="1"/>
  <c r="G110" i="1" s="1"/>
  <c r="H110" i="1" s="1"/>
  <c r="F109" i="1"/>
  <c r="G109" i="1" s="1"/>
  <c r="H109" i="1" s="1"/>
  <c r="F107" i="1"/>
  <c r="G107" i="1" s="1"/>
  <c r="H107" i="1" s="1"/>
  <c r="L98" i="1" l="1"/>
  <c r="N97" i="1"/>
  <c r="N101" i="1"/>
  <c r="P99" i="1"/>
  <c r="Q104" i="1"/>
  <c r="P105" i="1"/>
  <c r="P104" i="1"/>
  <c r="P100" i="1"/>
  <c r="Q105" i="1"/>
  <c r="L101" i="1"/>
  <c r="Q100" i="1"/>
  <c r="P102" i="1"/>
  <c r="M102" i="1"/>
  <c r="M99" i="1"/>
  <c r="L97" i="1"/>
  <c r="P32" i="1"/>
  <c r="M32" i="1"/>
  <c r="R32" i="1" s="1"/>
  <c r="L109" i="1"/>
  <c r="L107" i="1"/>
  <c r="M107" i="1" s="1"/>
  <c r="K110" i="1"/>
  <c r="L110" i="1" s="1"/>
  <c r="K109" i="1"/>
  <c r="K107" i="1"/>
  <c r="P107" i="1" s="1"/>
  <c r="O110" i="1"/>
  <c r="N110" i="1"/>
  <c r="P109" i="1"/>
  <c r="O109" i="1"/>
  <c r="N109" i="1"/>
  <c r="O107" i="1"/>
  <c r="N107" i="1"/>
  <c r="I108" i="1"/>
  <c r="I106" i="1" s="1"/>
  <c r="H108" i="1"/>
  <c r="H106" i="1" s="1"/>
  <c r="G108" i="1"/>
  <c r="G106" i="1" s="1"/>
  <c r="D108" i="1"/>
  <c r="D106" i="1" s="1"/>
  <c r="Q101" i="1" l="1"/>
  <c r="Q98" i="1"/>
  <c r="Q97" i="1" s="1"/>
  <c r="M98" i="1"/>
  <c r="R98" i="1" s="1"/>
  <c r="M97" i="1"/>
  <c r="R99" i="1"/>
  <c r="M101" i="1"/>
  <c r="R102" i="1"/>
  <c r="R101" i="1" s="1"/>
  <c r="N108" i="1"/>
  <c r="M110" i="1"/>
  <c r="R110" i="1" s="1"/>
  <c r="Q110" i="1"/>
  <c r="L108" i="1"/>
  <c r="L106" i="1" s="1"/>
  <c r="P110" i="1"/>
  <c r="N106" i="1"/>
  <c r="R107" i="1"/>
  <c r="M109" i="1"/>
  <c r="Q109" i="1"/>
  <c r="Q107" i="1"/>
  <c r="R97" i="1" l="1"/>
  <c r="Q108" i="1"/>
  <c r="M108" i="1"/>
  <c r="M106" i="1" s="1"/>
  <c r="R109" i="1"/>
  <c r="R108" i="1" s="1"/>
  <c r="R106" i="1" s="1"/>
  <c r="Q106" i="1"/>
  <c r="N9" i="1" l="1"/>
  <c r="N8" i="1"/>
  <c r="N7" i="1"/>
  <c r="N6" i="1"/>
  <c r="N5" i="1" s="1"/>
  <c r="P9" i="1"/>
  <c r="P8" i="1"/>
  <c r="P7" i="1"/>
  <c r="P6" i="1"/>
  <c r="O11" i="1"/>
  <c r="N11" i="1"/>
  <c r="O16" i="1"/>
  <c r="N16" i="1"/>
  <c r="O15" i="1"/>
  <c r="N15" i="1"/>
  <c r="O14" i="1"/>
  <c r="N14" i="1"/>
  <c r="O13" i="1"/>
  <c r="N13" i="1"/>
  <c r="O22" i="1"/>
  <c r="N22" i="1"/>
  <c r="O21" i="1"/>
  <c r="N21" i="1"/>
  <c r="O20" i="1"/>
  <c r="N20" i="1"/>
  <c r="O19" i="1"/>
  <c r="N19" i="1"/>
  <c r="O18" i="1"/>
  <c r="N18" i="1"/>
  <c r="N17" i="1" s="1"/>
  <c r="O27" i="1"/>
  <c r="N27" i="1"/>
  <c r="O26" i="1"/>
  <c r="N26" i="1"/>
  <c r="O25" i="1"/>
  <c r="N25" i="1"/>
  <c r="O24" i="1"/>
  <c r="N24" i="1"/>
  <c r="O31" i="1"/>
  <c r="N31" i="1"/>
  <c r="O30" i="1"/>
  <c r="N30" i="1"/>
  <c r="O29" i="1"/>
  <c r="N29" i="1"/>
  <c r="O37" i="1"/>
  <c r="N37" i="1"/>
  <c r="O36" i="1"/>
  <c r="N36" i="1"/>
  <c r="O35" i="1"/>
  <c r="N35" i="1"/>
  <c r="O34" i="1"/>
  <c r="N34" i="1"/>
  <c r="O39" i="1"/>
  <c r="N39" i="1"/>
  <c r="O44" i="1"/>
  <c r="N44" i="1"/>
  <c r="O43" i="1"/>
  <c r="N43" i="1"/>
  <c r="N40" i="1" s="1"/>
  <c r="O41" i="1"/>
  <c r="N41" i="1"/>
  <c r="O49" i="1"/>
  <c r="N49" i="1"/>
  <c r="O48" i="1"/>
  <c r="N48" i="1"/>
  <c r="O46" i="1"/>
  <c r="N46" i="1"/>
  <c r="O54" i="1"/>
  <c r="N54" i="1"/>
  <c r="O53" i="1"/>
  <c r="N53" i="1"/>
  <c r="N50" i="1" s="1"/>
  <c r="O51" i="1"/>
  <c r="N51" i="1"/>
  <c r="O58" i="1"/>
  <c r="N58" i="1"/>
  <c r="O57" i="1"/>
  <c r="N57" i="1"/>
  <c r="O56" i="1"/>
  <c r="N56" i="1"/>
  <c r="N55" i="1" s="1"/>
  <c r="O62" i="1"/>
  <c r="N62" i="1"/>
  <c r="O61" i="1"/>
  <c r="N61" i="1"/>
  <c r="O60" i="1"/>
  <c r="N60" i="1"/>
  <c r="O64" i="1"/>
  <c r="N64" i="1"/>
  <c r="O68" i="1"/>
  <c r="N68" i="1"/>
  <c r="O67" i="1"/>
  <c r="N67" i="1"/>
  <c r="O66" i="1"/>
  <c r="N66" i="1"/>
  <c r="O74" i="1"/>
  <c r="N74" i="1"/>
  <c r="O73" i="1"/>
  <c r="N73" i="1"/>
  <c r="O72" i="1"/>
  <c r="N72" i="1"/>
  <c r="O71" i="1"/>
  <c r="N71" i="1"/>
  <c r="O70" i="1"/>
  <c r="N70" i="1"/>
  <c r="O76" i="1"/>
  <c r="N76" i="1"/>
  <c r="O82" i="1"/>
  <c r="N82" i="1"/>
  <c r="O81" i="1"/>
  <c r="N81" i="1"/>
  <c r="O80" i="1"/>
  <c r="N80" i="1"/>
  <c r="O79" i="1"/>
  <c r="N79" i="1"/>
  <c r="O78" i="1"/>
  <c r="N78" i="1"/>
  <c r="O87" i="1"/>
  <c r="N87" i="1"/>
  <c r="O86" i="1"/>
  <c r="N86" i="1"/>
  <c r="O85" i="1"/>
  <c r="N85" i="1"/>
  <c r="O84" i="1"/>
  <c r="N84" i="1"/>
  <c r="O96" i="1"/>
  <c r="N96" i="1"/>
  <c r="O95" i="1"/>
  <c r="N95" i="1"/>
  <c r="O94" i="1"/>
  <c r="N94" i="1"/>
  <c r="O93" i="1"/>
  <c r="N93" i="1"/>
  <c r="K96" i="1"/>
  <c r="L96" i="1" s="1"/>
  <c r="K95" i="1"/>
  <c r="L95" i="1" s="1"/>
  <c r="M95" i="1" s="1"/>
  <c r="K94" i="1"/>
  <c r="L94" i="1" s="1"/>
  <c r="K93" i="1"/>
  <c r="L93" i="1" s="1"/>
  <c r="I92" i="1"/>
  <c r="K87" i="1"/>
  <c r="L87" i="1" s="1"/>
  <c r="M87" i="1" s="1"/>
  <c r="K84" i="1"/>
  <c r="L84" i="1" s="1"/>
  <c r="M84" i="1" s="1"/>
  <c r="I83" i="1"/>
  <c r="K82" i="1"/>
  <c r="L82" i="1" s="1"/>
  <c r="M82" i="1" s="1"/>
  <c r="K81" i="1"/>
  <c r="L81" i="1" s="1"/>
  <c r="K80" i="1"/>
  <c r="K79" i="1"/>
  <c r="L79" i="1" s="1"/>
  <c r="K78" i="1"/>
  <c r="L78" i="1" s="1"/>
  <c r="I77" i="1"/>
  <c r="L76" i="1"/>
  <c r="K76" i="1"/>
  <c r="K74" i="1"/>
  <c r="K73" i="1"/>
  <c r="K72" i="1"/>
  <c r="L72" i="1" s="1"/>
  <c r="K71" i="1"/>
  <c r="L71" i="1" s="1"/>
  <c r="K70" i="1"/>
  <c r="I69" i="1"/>
  <c r="K68" i="1"/>
  <c r="K67" i="1"/>
  <c r="L67" i="1" s="1"/>
  <c r="K66" i="1"/>
  <c r="L66" i="1" s="1"/>
  <c r="I65" i="1"/>
  <c r="I63" i="1" s="1"/>
  <c r="K64" i="1"/>
  <c r="K62" i="1"/>
  <c r="K61" i="1"/>
  <c r="L61" i="1" s="1"/>
  <c r="K60" i="1"/>
  <c r="L60" i="1" s="1"/>
  <c r="I59" i="1"/>
  <c r="K58" i="1"/>
  <c r="L58" i="1" s="1"/>
  <c r="M58" i="1" s="1"/>
  <c r="K57" i="1"/>
  <c r="K56" i="1"/>
  <c r="I55" i="1"/>
  <c r="K54" i="1"/>
  <c r="L54" i="1" s="1"/>
  <c r="M54" i="1" s="1"/>
  <c r="K53" i="1"/>
  <c r="L51" i="1"/>
  <c r="K51" i="1"/>
  <c r="I50" i="1"/>
  <c r="K49" i="1"/>
  <c r="K48" i="1"/>
  <c r="K46" i="1"/>
  <c r="L46" i="1" s="1"/>
  <c r="I45" i="1"/>
  <c r="K44" i="1"/>
  <c r="L43" i="1"/>
  <c r="K43" i="1"/>
  <c r="K41" i="1"/>
  <c r="I40" i="1"/>
  <c r="I38" i="1" s="1"/>
  <c r="K39" i="1"/>
  <c r="L39" i="1" s="1"/>
  <c r="K37" i="1"/>
  <c r="K36" i="1"/>
  <c r="K35" i="1"/>
  <c r="L35" i="1" s="1"/>
  <c r="K34" i="1"/>
  <c r="L34" i="1" s="1"/>
  <c r="I33" i="1"/>
  <c r="K31" i="1"/>
  <c r="K30" i="1"/>
  <c r="K29" i="1"/>
  <c r="K27" i="1"/>
  <c r="L27" i="1" s="1"/>
  <c r="M27" i="1" s="1"/>
  <c r="K26" i="1"/>
  <c r="K25" i="1"/>
  <c r="K24" i="1"/>
  <c r="L24" i="1" s="1"/>
  <c r="I23" i="1"/>
  <c r="K22" i="1"/>
  <c r="L22" i="1" s="1"/>
  <c r="L21" i="1"/>
  <c r="M21" i="1" s="1"/>
  <c r="K21" i="1"/>
  <c r="K20" i="1"/>
  <c r="L20" i="1" s="1"/>
  <c r="M20" i="1" s="1"/>
  <c r="K19" i="1"/>
  <c r="L18" i="1"/>
  <c r="M18" i="1" s="1"/>
  <c r="K18" i="1"/>
  <c r="I17" i="1"/>
  <c r="K16" i="1"/>
  <c r="L16" i="1" s="1"/>
  <c r="M16" i="1" s="1"/>
  <c r="K15" i="1"/>
  <c r="L15" i="1" s="1"/>
  <c r="M15" i="1" s="1"/>
  <c r="K14" i="1"/>
  <c r="L14" i="1" s="1"/>
  <c r="K13" i="1"/>
  <c r="I12" i="1"/>
  <c r="K11" i="1"/>
  <c r="L11" i="1" s="1"/>
  <c r="L9" i="1"/>
  <c r="M9" i="1" s="1"/>
  <c r="L8" i="1"/>
  <c r="L7" i="1"/>
  <c r="M7" i="1" s="1"/>
  <c r="L6" i="1"/>
  <c r="I5" i="1"/>
  <c r="N69" i="1" l="1"/>
  <c r="N38" i="1"/>
  <c r="N28" i="1"/>
  <c r="N77" i="1"/>
  <c r="N59" i="1"/>
  <c r="N45" i="1"/>
  <c r="L5" i="1"/>
  <c r="M46" i="1"/>
  <c r="M78" i="1"/>
  <c r="M96" i="1"/>
  <c r="M34" i="1"/>
  <c r="M60" i="1"/>
  <c r="M72" i="1"/>
  <c r="L25" i="1"/>
  <c r="M25" i="1" s="1"/>
  <c r="L36" i="1"/>
  <c r="L49" i="1"/>
  <c r="L56" i="1"/>
  <c r="M67" i="1"/>
  <c r="M76" i="1"/>
  <c r="L83" i="1"/>
  <c r="L13" i="1"/>
  <c r="M13" i="1" s="1"/>
  <c r="L19" i="1"/>
  <c r="L17" i="1" s="1"/>
  <c r="L31" i="1"/>
  <c r="M31" i="1" s="1"/>
  <c r="M43" i="1"/>
  <c r="L53" i="1"/>
  <c r="L64" i="1"/>
  <c r="L70" i="1"/>
  <c r="L74" i="1"/>
  <c r="M81" i="1"/>
  <c r="M93" i="1"/>
  <c r="M6" i="1"/>
  <c r="L26" i="1"/>
  <c r="L29" i="1"/>
  <c r="L37" i="1"/>
  <c r="L41" i="1"/>
  <c r="L44" i="1"/>
  <c r="L48" i="1"/>
  <c r="L57" i="1"/>
  <c r="M61" i="1"/>
  <c r="L68" i="1"/>
  <c r="L73" i="1"/>
  <c r="L30" i="1"/>
  <c r="M30" i="1" s="1"/>
  <c r="M51" i="1"/>
  <c r="L62" i="1"/>
  <c r="L59" i="1" s="1"/>
  <c r="L80" i="1"/>
  <c r="N33" i="1"/>
  <c r="N92" i="1"/>
  <c r="N83" i="1"/>
  <c r="N65" i="1"/>
  <c r="N63" i="1" s="1"/>
  <c r="M8" i="1"/>
  <c r="M14" i="1"/>
  <c r="M22" i="1"/>
  <c r="I10" i="1"/>
  <c r="I4" i="1" s="1"/>
  <c r="N23" i="1"/>
  <c r="N12" i="1"/>
  <c r="M94" i="1"/>
  <c r="L92" i="1"/>
  <c r="M35" i="1"/>
  <c r="M66" i="1"/>
  <c r="M71" i="1"/>
  <c r="M79" i="1"/>
  <c r="M11" i="1"/>
  <c r="M39" i="1"/>
  <c r="M24" i="1"/>
  <c r="F80" i="1"/>
  <c r="G80" i="1" s="1"/>
  <c r="H80" i="1" s="1"/>
  <c r="L45" i="1" l="1"/>
  <c r="M19" i="1"/>
  <c r="M17" i="1" s="1"/>
  <c r="L23" i="1"/>
  <c r="M29" i="1"/>
  <c r="M28" i="1" s="1"/>
  <c r="L28" i="1"/>
  <c r="L69" i="1"/>
  <c r="L55" i="1"/>
  <c r="M26" i="1"/>
  <c r="N10" i="1"/>
  <c r="M68" i="1"/>
  <c r="M65" i="1" s="1"/>
  <c r="M41" i="1"/>
  <c r="M74" i="1"/>
  <c r="L40" i="1"/>
  <c r="L38" i="1" s="1"/>
  <c r="L65" i="1"/>
  <c r="M80" i="1"/>
  <c r="R80" i="1" s="1"/>
  <c r="Q80" i="1"/>
  <c r="P80" i="1"/>
  <c r="M48" i="1"/>
  <c r="M37" i="1"/>
  <c r="M70" i="1"/>
  <c r="M53" i="1"/>
  <c r="L77" i="1"/>
  <c r="M92" i="1"/>
  <c r="M57" i="1"/>
  <c r="M36" i="1"/>
  <c r="L50" i="1"/>
  <c r="L12" i="1"/>
  <c r="L33" i="1"/>
  <c r="M5" i="1"/>
  <c r="M62" i="1"/>
  <c r="M59" i="1" s="1"/>
  <c r="M73" i="1"/>
  <c r="M44" i="1"/>
  <c r="M64" i="1"/>
  <c r="M56" i="1"/>
  <c r="M49" i="1"/>
  <c r="M23" i="1"/>
  <c r="M12" i="1"/>
  <c r="N4" i="1" l="1"/>
  <c r="M77" i="1"/>
  <c r="L63" i="1"/>
  <c r="L10" i="1"/>
  <c r="M45" i="1"/>
  <c r="M40" i="1"/>
  <c r="M38" i="1" s="1"/>
  <c r="M33" i="1"/>
  <c r="M10" i="1" s="1"/>
  <c r="M55" i="1"/>
  <c r="M69" i="1"/>
  <c r="M63" i="1" s="1"/>
  <c r="M83" i="1"/>
  <c r="M50" i="1"/>
  <c r="F71" i="1"/>
  <c r="L4" i="1" l="1"/>
  <c r="M4" i="1"/>
  <c r="G71" i="1"/>
  <c r="P71" i="1"/>
  <c r="D45" i="1"/>
  <c r="D83" i="1"/>
  <c r="F85" i="1"/>
  <c r="D50" i="1"/>
  <c r="F54" i="1"/>
  <c r="F49" i="1"/>
  <c r="G85" i="1" l="1"/>
  <c r="P85" i="1"/>
  <c r="G49" i="1"/>
  <c r="P49" i="1"/>
  <c r="G54" i="1"/>
  <c r="P54" i="1"/>
  <c r="H71" i="1"/>
  <c r="R71" i="1" s="1"/>
  <c r="Q71" i="1"/>
  <c r="G9" i="1"/>
  <c r="G8" i="1"/>
  <c r="G7" i="1"/>
  <c r="G6" i="1"/>
  <c r="F96" i="1"/>
  <c r="F95" i="1"/>
  <c r="F94" i="1"/>
  <c r="F93" i="1"/>
  <c r="F87" i="1"/>
  <c r="F86" i="1"/>
  <c r="F84" i="1"/>
  <c r="F82" i="1"/>
  <c r="F81" i="1"/>
  <c r="F79" i="1"/>
  <c r="F78" i="1"/>
  <c r="F76" i="1"/>
  <c r="F74" i="1"/>
  <c r="F73" i="1"/>
  <c r="F72" i="1"/>
  <c r="F70" i="1"/>
  <c r="F68" i="1"/>
  <c r="F67" i="1"/>
  <c r="F66" i="1"/>
  <c r="F64" i="1"/>
  <c r="F62" i="1"/>
  <c r="F61" i="1"/>
  <c r="F60" i="1"/>
  <c r="F58" i="1"/>
  <c r="F57" i="1"/>
  <c r="F56" i="1"/>
  <c r="F53" i="1"/>
  <c r="F51" i="1"/>
  <c r="F48" i="1"/>
  <c r="F46" i="1"/>
  <c r="F44" i="1"/>
  <c r="F43" i="1"/>
  <c r="F41" i="1"/>
  <c r="F39" i="1"/>
  <c r="F37" i="1"/>
  <c r="F36" i="1"/>
  <c r="F35" i="1"/>
  <c r="F34" i="1"/>
  <c r="F31" i="1"/>
  <c r="F30" i="1"/>
  <c r="F29" i="1"/>
  <c r="F27" i="1"/>
  <c r="F26" i="1"/>
  <c r="F25" i="1"/>
  <c r="F24" i="1"/>
  <c r="F22" i="1"/>
  <c r="F21" i="1"/>
  <c r="F20" i="1"/>
  <c r="F19" i="1"/>
  <c r="P19" i="1" s="1"/>
  <c r="F18" i="1"/>
  <c r="F16" i="1"/>
  <c r="F15" i="1"/>
  <c r="F14" i="1"/>
  <c r="F13" i="1"/>
  <c r="F11" i="1"/>
  <c r="P11" i="1" s="1"/>
  <c r="D92" i="1"/>
  <c r="D77" i="1"/>
  <c r="D69" i="1"/>
  <c r="D65" i="1"/>
  <c r="D40" i="1"/>
  <c r="D38" i="1" s="1"/>
  <c r="D33" i="1"/>
  <c r="D23" i="1"/>
  <c r="D17" i="1"/>
  <c r="D12" i="1"/>
  <c r="D5" i="1"/>
  <c r="D55" i="1"/>
  <c r="D59" i="1"/>
  <c r="G13" i="1" l="1"/>
  <c r="Q13" i="1" s="1"/>
  <c r="P13" i="1"/>
  <c r="G18" i="1"/>
  <c r="Q18" i="1" s="1"/>
  <c r="P18" i="1"/>
  <c r="G22" i="1"/>
  <c r="Q22" i="1" s="1"/>
  <c r="P22" i="1"/>
  <c r="G27" i="1"/>
  <c r="H27" i="1" s="1"/>
  <c r="R27" i="1" s="1"/>
  <c r="P27" i="1"/>
  <c r="G37" i="1"/>
  <c r="P37" i="1"/>
  <c r="G44" i="1"/>
  <c r="P44" i="1"/>
  <c r="G53" i="1"/>
  <c r="P53" i="1"/>
  <c r="G60" i="1"/>
  <c r="P60" i="1"/>
  <c r="G66" i="1"/>
  <c r="P66" i="1"/>
  <c r="G72" i="1"/>
  <c r="P72" i="1"/>
  <c r="G78" i="1"/>
  <c r="P78" i="1"/>
  <c r="G84" i="1"/>
  <c r="Q84" i="1" s="1"/>
  <c r="P84" i="1"/>
  <c r="G94" i="1"/>
  <c r="P94" i="1"/>
  <c r="G14" i="1"/>
  <c r="H14" i="1" s="1"/>
  <c r="R14" i="1" s="1"/>
  <c r="P14" i="1"/>
  <c r="G24" i="1"/>
  <c r="Q24" i="1" s="1"/>
  <c r="P24" i="1"/>
  <c r="G29" i="1"/>
  <c r="P29" i="1"/>
  <c r="G34" i="1"/>
  <c r="P34" i="1"/>
  <c r="G39" i="1"/>
  <c r="Q39" i="1" s="1"/>
  <c r="P39" i="1"/>
  <c r="G46" i="1"/>
  <c r="Q46" i="1" s="1"/>
  <c r="P46" i="1"/>
  <c r="G56" i="1"/>
  <c r="P56" i="1"/>
  <c r="G61" i="1"/>
  <c r="P61" i="1"/>
  <c r="G67" i="1"/>
  <c r="P67" i="1"/>
  <c r="G73" i="1"/>
  <c r="P73" i="1"/>
  <c r="G79" i="1"/>
  <c r="P79" i="1"/>
  <c r="G86" i="1"/>
  <c r="P86" i="1"/>
  <c r="G95" i="1"/>
  <c r="P95" i="1"/>
  <c r="H49" i="1"/>
  <c r="R49" i="1" s="1"/>
  <c r="Q49" i="1"/>
  <c r="G15" i="1"/>
  <c r="H15" i="1" s="1"/>
  <c r="R15" i="1" s="1"/>
  <c r="P15" i="1"/>
  <c r="G20" i="1"/>
  <c r="P20" i="1"/>
  <c r="G25" i="1"/>
  <c r="H25" i="1" s="1"/>
  <c r="R25" i="1" s="1"/>
  <c r="P25" i="1"/>
  <c r="G30" i="1"/>
  <c r="H30" i="1" s="1"/>
  <c r="R30" i="1" s="1"/>
  <c r="P30" i="1"/>
  <c r="G35" i="1"/>
  <c r="P35" i="1"/>
  <c r="G41" i="1"/>
  <c r="P41" i="1"/>
  <c r="G48" i="1"/>
  <c r="P48" i="1"/>
  <c r="G57" i="1"/>
  <c r="P57" i="1"/>
  <c r="G62" i="1"/>
  <c r="P62" i="1"/>
  <c r="G68" i="1"/>
  <c r="P68" i="1"/>
  <c r="G74" i="1"/>
  <c r="P74" i="1"/>
  <c r="G81" i="1"/>
  <c r="P81" i="1"/>
  <c r="G87" i="1"/>
  <c r="Q87" i="1" s="1"/>
  <c r="P87" i="1"/>
  <c r="G96" i="1"/>
  <c r="P96" i="1"/>
  <c r="H6" i="1"/>
  <c r="R6" i="1" s="1"/>
  <c r="Q6" i="1"/>
  <c r="G16" i="1"/>
  <c r="H16" i="1" s="1"/>
  <c r="R16" i="1" s="1"/>
  <c r="P16" i="1"/>
  <c r="G21" i="1"/>
  <c r="Q21" i="1" s="1"/>
  <c r="P21" i="1"/>
  <c r="G26" i="1"/>
  <c r="H26" i="1" s="1"/>
  <c r="R26" i="1" s="1"/>
  <c r="P26" i="1"/>
  <c r="G31" i="1"/>
  <c r="H31" i="1" s="1"/>
  <c r="R31" i="1" s="1"/>
  <c r="P31" i="1"/>
  <c r="G36" i="1"/>
  <c r="P36" i="1"/>
  <c r="G43" i="1"/>
  <c r="P43" i="1"/>
  <c r="G51" i="1"/>
  <c r="Q51" i="1" s="1"/>
  <c r="P51" i="1"/>
  <c r="G58" i="1"/>
  <c r="P58" i="1"/>
  <c r="G64" i="1"/>
  <c r="P64" i="1"/>
  <c r="G70" i="1"/>
  <c r="P70" i="1"/>
  <c r="G76" i="1"/>
  <c r="P76" i="1"/>
  <c r="G82" i="1"/>
  <c r="P82" i="1"/>
  <c r="G93" i="1"/>
  <c r="P93" i="1"/>
  <c r="H54" i="1"/>
  <c r="R54" i="1" s="1"/>
  <c r="Q54" i="1"/>
  <c r="H85" i="1"/>
  <c r="R85" i="1" s="1"/>
  <c r="Q85" i="1"/>
  <c r="H20" i="1"/>
  <c r="R20" i="1" s="1"/>
  <c r="Q20" i="1"/>
  <c r="Q26" i="1"/>
  <c r="H7" i="1"/>
  <c r="R7" i="1" s="1"/>
  <c r="Q7" i="1"/>
  <c r="H8" i="1"/>
  <c r="R8" i="1" s="1"/>
  <c r="Q8" i="1"/>
  <c r="H9" i="1"/>
  <c r="R9" i="1" s="1"/>
  <c r="Q9" i="1"/>
  <c r="G11" i="1"/>
  <c r="Q11" i="1" s="1"/>
  <c r="H13" i="1"/>
  <c r="R13" i="1" s="1"/>
  <c r="G19" i="1"/>
  <c r="D10" i="1"/>
  <c r="G5" i="1"/>
  <c r="H22" i="1"/>
  <c r="D63" i="1"/>
  <c r="Q31" i="1" l="1"/>
  <c r="H87" i="1"/>
  <c r="R87" i="1" s="1"/>
  <c r="H39" i="1"/>
  <c r="R39" i="1" s="1"/>
  <c r="H21" i="1"/>
  <c r="R21" i="1" s="1"/>
  <c r="Q76" i="1"/>
  <c r="G65" i="1"/>
  <c r="G77" i="1"/>
  <c r="G55" i="1"/>
  <c r="H11" i="1"/>
  <c r="R11" i="1" s="1"/>
  <c r="D4" i="1"/>
  <c r="G33" i="1"/>
  <c r="H5" i="1"/>
  <c r="H76" i="1"/>
  <c r="H51" i="1"/>
  <c r="R51" i="1" s="1"/>
  <c r="H24" i="1"/>
  <c r="R24" i="1" s="1"/>
  <c r="R23" i="1" s="1"/>
  <c r="H84" i="1"/>
  <c r="R84" i="1" s="1"/>
  <c r="G23" i="1"/>
  <c r="H46" i="1"/>
  <c r="R46" i="1" s="1"/>
  <c r="G50" i="1"/>
  <c r="H18" i="1"/>
  <c r="R18" i="1" s="1"/>
  <c r="Q16" i="1"/>
  <c r="H29" i="1"/>
  <c r="G28" i="1"/>
  <c r="Q30" i="1"/>
  <c r="H82" i="1"/>
  <c r="R82" i="1" s="1"/>
  <c r="Q82" i="1"/>
  <c r="H70" i="1"/>
  <c r="Q70" i="1"/>
  <c r="H58" i="1"/>
  <c r="R58" i="1" s="1"/>
  <c r="Q58" i="1"/>
  <c r="H43" i="1"/>
  <c r="R43" i="1" s="1"/>
  <c r="Q43" i="1"/>
  <c r="H74" i="1"/>
  <c r="R74" i="1" s="1"/>
  <c r="Q74" i="1"/>
  <c r="H62" i="1"/>
  <c r="R62" i="1" s="1"/>
  <c r="Q62" i="1"/>
  <c r="H48" i="1"/>
  <c r="R48" i="1" s="1"/>
  <c r="Q48" i="1"/>
  <c r="Q45" i="1" s="1"/>
  <c r="H35" i="1"/>
  <c r="R35" i="1" s="1"/>
  <c r="Q35" i="1"/>
  <c r="H95" i="1"/>
  <c r="R95" i="1" s="1"/>
  <c r="Q95" i="1"/>
  <c r="H79" i="1"/>
  <c r="R79" i="1" s="1"/>
  <c r="Q79" i="1"/>
  <c r="H67" i="1"/>
  <c r="R67" i="1" s="1"/>
  <c r="Q67" i="1"/>
  <c r="H56" i="1"/>
  <c r="Q56" i="1"/>
  <c r="H94" i="1"/>
  <c r="R94" i="1" s="1"/>
  <c r="Q94" i="1"/>
  <c r="H78" i="1"/>
  <c r="Q78" i="1"/>
  <c r="H66" i="1"/>
  <c r="Q66" i="1"/>
  <c r="H53" i="1"/>
  <c r="R53" i="1" s="1"/>
  <c r="Q53" i="1"/>
  <c r="Q50" i="1" s="1"/>
  <c r="H37" i="1"/>
  <c r="R37" i="1" s="1"/>
  <c r="Q37" i="1"/>
  <c r="G92" i="1"/>
  <c r="G45" i="1"/>
  <c r="G83" i="1"/>
  <c r="R12" i="1"/>
  <c r="Q29" i="1"/>
  <c r="Q14" i="1"/>
  <c r="Q27" i="1"/>
  <c r="Q5" i="1"/>
  <c r="Q25" i="1"/>
  <c r="Q15" i="1"/>
  <c r="G69" i="1"/>
  <c r="G59" i="1"/>
  <c r="G40" i="1"/>
  <c r="G38" i="1" s="1"/>
  <c r="G12" i="1"/>
  <c r="H93" i="1"/>
  <c r="Q93" i="1"/>
  <c r="H64" i="1"/>
  <c r="R64" i="1" s="1"/>
  <c r="Q64" i="1"/>
  <c r="H36" i="1"/>
  <c r="R36" i="1" s="1"/>
  <c r="Q36" i="1"/>
  <c r="H96" i="1"/>
  <c r="R96" i="1" s="1"/>
  <c r="Q96" i="1"/>
  <c r="H81" i="1"/>
  <c r="R81" i="1" s="1"/>
  <c r="Q81" i="1"/>
  <c r="H68" i="1"/>
  <c r="R68" i="1" s="1"/>
  <c r="Q68" i="1"/>
  <c r="H57" i="1"/>
  <c r="R57" i="1" s="1"/>
  <c r="Q57" i="1"/>
  <c r="H41" i="1"/>
  <c r="Q41" i="1"/>
  <c r="H86" i="1"/>
  <c r="R86" i="1" s="1"/>
  <c r="Q86" i="1"/>
  <c r="Q83" i="1" s="1"/>
  <c r="H73" i="1"/>
  <c r="R73" i="1" s="1"/>
  <c r="Q73" i="1"/>
  <c r="H61" i="1"/>
  <c r="R61" i="1" s="1"/>
  <c r="Q61" i="1"/>
  <c r="H34" i="1"/>
  <c r="Q34" i="1"/>
  <c r="H72" i="1"/>
  <c r="R72" i="1" s="1"/>
  <c r="Q72" i="1"/>
  <c r="H60" i="1"/>
  <c r="Q60" i="1"/>
  <c r="H44" i="1"/>
  <c r="R44" i="1" s="1"/>
  <c r="Q44" i="1"/>
  <c r="R22" i="1"/>
  <c r="H19" i="1"/>
  <c r="R19" i="1" s="1"/>
  <c r="Q19" i="1"/>
  <c r="Q17" i="1" s="1"/>
  <c r="H12" i="1"/>
  <c r="G17" i="1"/>
  <c r="R5" i="1"/>
  <c r="G63" i="1" l="1"/>
  <c r="G75" i="1"/>
  <c r="R76" i="1"/>
  <c r="H75" i="1"/>
  <c r="R83" i="1"/>
  <c r="H45" i="1"/>
  <c r="H83" i="1"/>
  <c r="H23" i="1"/>
  <c r="R17" i="1"/>
  <c r="R29" i="1"/>
  <c r="R28" i="1" s="1"/>
  <c r="H28" i="1"/>
  <c r="Q28" i="1"/>
  <c r="Q23" i="1"/>
  <c r="R50" i="1"/>
  <c r="H50" i="1"/>
  <c r="Q40" i="1"/>
  <c r="Q38" i="1" s="1"/>
  <c r="Q92" i="1"/>
  <c r="Q65" i="1"/>
  <c r="Q33" i="1"/>
  <c r="R41" i="1"/>
  <c r="R40" i="1" s="1"/>
  <c r="R38" i="1" s="1"/>
  <c r="H40" i="1"/>
  <c r="H38" i="1" s="1"/>
  <c r="R93" i="1"/>
  <c r="R92" i="1" s="1"/>
  <c r="H92" i="1"/>
  <c r="Q12" i="1"/>
  <c r="R66" i="1"/>
  <c r="R65" i="1" s="1"/>
  <c r="H65" i="1"/>
  <c r="G10" i="1"/>
  <c r="G4" i="1" s="1"/>
  <c r="Q59" i="1"/>
  <c r="R34" i="1"/>
  <c r="R33" i="1" s="1"/>
  <c r="H33" i="1"/>
  <c r="Q77" i="1"/>
  <c r="Q55" i="1"/>
  <c r="Q69" i="1"/>
  <c r="R60" i="1"/>
  <c r="R59" i="1" s="1"/>
  <c r="H59" i="1"/>
  <c r="R45" i="1"/>
  <c r="R78" i="1"/>
  <c r="R77" i="1" s="1"/>
  <c r="H77" i="1"/>
  <c r="R56" i="1"/>
  <c r="R55" i="1" s="1"/>
  <c r="H55" i="1"/>
  <c r="R70" i="1"/>
  <c r="R69" i="1" s="1"/>
  <c r="H69" i="1"/>
  <c r="H17" i="1"/>
  <c r="Q63" i="1" l="1"/>
  <c r="R10" i="1"/>
  <c r="Q10" i="1"/>
  <c r="H63" i="1"/>
  <c r="R63" i="1"/>
  <c r="H10" i="1"/>
  <c r="R4" i="1" l="1"/>
  <c r="Q4" i="1"/>
  <c r="H4" i="1"/>
</calcChain>
</file>

<file path=xl/sharedStrings.xml><?xml version="1.0" encoding="utf-8"?>
<sst xmlns="http://schemas.openxmlformats.org/spreadsheetml/2006/main" count="137" uniqueCount="55">
  <si>
    <t>N</t>
  </si>
  <si>
    <t>შტატით გათვალისწინებული თანამდებობის დასახელება</t>
  </si>
  <si>
    <t>რაოდენობა</t>
  </si>
  <si>
    <t>თანამდებობდრივი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</si>
  <si>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</si>
  <si>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</si>
  <si>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</si>
  <si>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სულ</t>
  </si>
  <si>
    <t>სააგენტოს დირექტორი</t>
  </si>
  <si>
    <t>დირექტორის მოადგილე</t>
  </si>
  <si>
    <t>ხელმძღვანელობა</t>
  </si>
  <si>
    <t>დევნილთა და ეკომიგრანტთა დეპარტამენტი</t>
  </si>
  <si>
    <t>დეპარტამენტის უფროსი</t>
  </si>
  <si>
    <t>I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</si>
  <si>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</si>
  <si>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</si>
  <si>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</si>
  <si>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</si>
  <si>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>მონიტორინგის სამმართველო</t>
  </si>
  <si>
    <t>სამმართველოს უფროსის მოადგილე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</si>
  <si>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</si>
  <si>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</si>
  <si>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>რეგისტრაციისა და რესტიტუციის სამმართველო</t>
  </si>
  <si>
    <t>საარსებო წყაროებით უზრუნველყოფის დეპარტამენტი</t>
  </si>
  <si>
    <t>II</t>
  </si>
  <si>
    <t>დევნილთა და ეკომიგრანტთა ეკონომიკური მხარდაჭერის პროგრამების სამმართველო</t>
  </si>
  <si>
    <t>III</t>
  </si>
  <si>
    <t>IV</t>
  </si>
  <si>
    <t>V</t>
  </si>
  <si>
    <t>VI</t>
  </si>
  <si>
    <t>იურიდიული დეპარტამენტი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</si>
  <si>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</si>
  <si>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</si>
  <si>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VII</t>
  </si>
  <si>
    <t>ადმინისტრაციული დეპარტამენტი</t>
  </si>
  <si>
    <t>VIII</t>
  </si>
  <si>
    <t>საქმისწარმოებისა და ადამიანური რესურსების სამმართველო</t>
  </si>
  <si>
    <t>მოქალაქეთა მიღების და საზოგადოებასთან ურთიერთობის სამმართველო</t>
  </si>
  <si>
    <t>ეკონომიკური სამმართველო</t>
  </si>
  <si>
    <t>ქვემო ქართლისა და კახეთის ტერიტორიული სამმართველო</t>
  </si>
  <si>
    <t>შიდა ქართლისა და სამცხე-ჯავახეთის ტერიტორიული სამმართველო</t>
  </si>
  <si>
    <t>იმერეთის, რაჭა-ლეჩხუმისა და ქვემო სვანეთის ტერიტორიული სამმართველო</t>
  </si>
  <si>
    <t>სამეგრელოს, ზემო სვანეთის, გურიისა და აჭარის ტერიტორიული სამმართველო</t>
  </si>
  <si>
    <t>განაცხადების მიღებისა და წინასწარი შეფასების სამმართველო</t>
  </si>
  <si>
    <t>სსიპ - დევნილთა, ეკომიგრანტთა და საარსებო წყაროებით უზრუნველყოფის სააგენტოს 2020 წლის საშტატო ნუსხა და სახელფასო ფონდი</t>
  </si>
  <si>
    <t>მოქმედი</t>
  </si>
  <si>
    <t>პროექტი</t>
  </si>
  <si>
    <t>გადახრა</t>
  </si>
  <si>
    <t>IX</t>
  </si>
  <si>
    <t>ინტეგრაცია-რეინტეგრაციის სამსახური</t>
  </si>
  <si>
    <t>სამსახურის უფროსი</t>
  </si>
  <si>
    <t>ინტეგრაცია-რეინტეგრაციის პროგრამების ადმინისტრირების სამმართველო</t>
  </si>
  <si>
    <t>მატერიალურ-ტექნიკური უზრუნველყოფის სამმართველო</t>
  </si>
  <si>
    <t>სახელმწიფო შესყიდვების სამმართველო</t>
  </si>
  <si>
    <t>საზოგადოებასა და მასმედიასთან ურთიერთობის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</si>
</sst>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0"/>
  <sheetViews>
    <sheetView tabSelected="1" view="pageBreakPreview" zoomScale="80" zoomScaleNormal="10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5" sqref="U5"/>
    </sheetView>
  </sheetViews>
  <sheetFormatPr defaultRowHeight="15" x14ac:dyDescent="0.25"/>
  <cols>
    <col min="1" max="1" width="3.42578125" style="1" customWidth="1"/>
    <col min="2" max="2" width="6" style="1" customWidth="1"/>
    <col min="3" max="3" width="51" style="1" customWidth="1"/>
    <col min="4" max="18" width="16" style="1" customWidth="1"/>
    <col min="19" max="16384" width="9.140625" style="1"/>
  </cols>
  <sheetData>
    <row r="1" spans="2:18" s="2" customFormat="1" ht="42.75" customHeight="1" x14ac:dyDescent="0.25">
      <c r="B1" s="30" t="s">
        <v>44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2:18" ht="25.5" customHeight="1" x14ac:dyDescent="0.25">
      <c r="D2" s="28" t="s">
        <v>45</v>
      </c>
      <c r="E2" s="28"/>
      <c r="F2" s="28"/>
      <c r="G2" s="28"/>
      <c r="H2" s="28"/>
      <c r="I2" s="29" t="s">
        <v>46</v>
      </c>
      <c r="J2" s="29"/>
      <c r="K2" s="29"/>
      <c r="L2" s="29"/>
      <c r="M2" s="29"/>
      <c r="N2" s="28" t="s">
        <v>47</v>
      </c>
      <c r="O2" s="28"/>
      <c r="P2" s="28"/>
      <c r="Q2" s="28"/>
      <c r="R2" s="28"/>
    </row>
    <row r="3" spans="2:18" s="2" customFormat="1" ht="75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N3" s="3" t="s">
        <v>2</v>
      </c>
      <c r="O3" s="3" t="s">
        <v>3</v>
      </c>
      <c r="P3" s="3" t="s">
        <v>4</v>
      </c>
      <c r="Q3" s="3" t="s">
        <v>5</v>
      </c>
      <c r="R3" s="3" t="s">
        <v>6</v>
      </c>
    </row>
    <row r="4" spans="2:18" s="2" customFormat="1" ht="21" customHeight="1" x14ac:dyDescent="0.25">
      <c r="B4" s="3"/>
      <c r="C4" s="3" t="s">
        <v>7</v>
      </c>
      <c r="D4" s="7">
        <f>D5+D10+D38+D45+D50+D55+D59+D63+D75+D106</f>
        <v>178</v>
      </c>
      <c r="E4" s="9"/>
      <c r="F4" s="7"/>
      <c r="G4" s="7">
        <f>G5+G10+G38+G45+G50+G55+G59+G63+G75+G106</f>
        <v>255250</v>
      </c>
      <c r="H4" s="7">
        <f>H5+H10+H38+H45+H50+H55+H59+H63+H75+H106</f>
        <v>3063000</v>
      </c>
      <c r="I4" s="7">
        <f>I5+I10+I38+I45+I50+I55+I59+I63+I75+I106</f>
        <v>178</v>
      </c>
      <c r="J4" s="9"/>
      <c r="K4" s="7"/>
      <c r="L4" s="7">
        <f>L5+L10+L38+L45+L50+L55+L59+L63+L75+L106</f>
        <v>262800</v>
      </c>
      <c r="M4" s="7">
        <f>M5+M10+M38+M45+M50+M55+M59+M63+M75+M106</f>
        <v>3153600</v>
      </c>
      <c r="N4" s="7">
        <f>N5+N10+N38+N45+N50+N55+N59+N63+N75+N106</f>
        <v>0</v>
      </c>
      <c r="O4" s="9"/>
      <c r="P4" s="7"/>
      <c r="Q4" s="7">
        <f>Q5+Q10+Q38+Q45+Q50+Q55+Q59+Q63+Q75+Q106</f>
        <v>7550</v>
      </c>
      <c r="R4" s="7">
        <f>R5+R10+R38+R45+R50+R55+R59+R63+R75+R106</f>
        <v>90600</v>
      </c>
    </row>
    <row r="5" spans="2:18" s="14" customFormat="1" ht="21" customHeight="1" x14ac:dyDescent="0.25">
      <c r="B5" s="10"/>
      <c r="C5" s="11" t="s">
        <v>10</v>
      </c>
      <c r="D5" s="12">
        <f>SUM(D6:D9)</f>
        <v>4</v>
      </c>
      <c r="E5" s="13"/>
      <c r="F5" s="12"/>
      <c r="G5" s="12">
        <f>SUM(G6:G9)</f>
        <v>19400</v>
      </c>
      <c r="H5" s="12">
        <f>SUM(H6:H9)</f>
        <v>232800</v>
      </c>
      <c r="I5" s="12">
        <f>SUM(I6:I9)</f>
        <v>4</v>
      </c>
      <c r="J5" s="13"/>
      <c r="K5" s="12"/>
      <c r="L5" s="12">
        <f>SUM(L6:L9)</f>
        <v>19400</v>
      </c>
      <c r="M5" s="12">
        <f>SUM(M6:M9)</f>
        <v>232800</v>
      </c>
      <c r="N5" s="12">
        <f>SUM(N6:N9)</f>
        <v>0</v>
      </c>
      <c r="O5" s="13"/>
      <c r="P5" s="12"/>
      <c r="Q5" s="12">
        <f>SUM(Q6:Q9)</f>
        <v>0</v>
      </c>
      <c r="R5" s="12">
        <f>SUM(R6:R9)</f>
        <v>0</v>
      </c>
    </row>
    <row r="6" spans="2:18" ht="21" customHeight="1" x14ac:dyDescent="0.25">
      <c r="B6" s="4"/>
      <c r="C6" s="5" t="s">
        <v>8</v>
      </c>
      <c r="D6" s="6">
        <v>1</v>
      </c>
      <c r="E6" s="8"/>
      <c r="F6" s="6">
        <v>5600</v>
      </c>
      <c r="G6" s="6">
        <f>F6*D6</f>
        <v>5600</v>
      </c>
      <c r="H6" s="6">
        <f>G6*12</f>
        <v>67200</v>
      </c>
      <c r="I6" s="6">
        <v>1</v>
      </c>
      <c r="J6" s="8"/>
      <c r="K6" s="6">
        <v>5600</v>
      </c>
      <c r="L6" s="6">
        <f>K6*I6</f>
        <v>5600</v>
      </c>
      <c r="M6" s="6">
        <f>L6*12</f>
        <v>67200</v>
      </c>
      <c r="N6" s="6">
        <f t="shared" ref="N6:N9" si="0">I6-D6</f>
        <v>0</v>
      </c>
      <c r="O6" s="8"/>
      <c r="P6" s="6">
        <f t="shared" ref="P6:P9" si="1">K6-F6</f>
        <v>0</v>
      </c>
      <c r="Q6" s="6">
        <f t="shared" ref="Q6:Q9" si="2">L6-G6</f>
        <v>0</v>
      </c>
      <c r="R6" s="6">
        <f t="shared" ref="R6:R9" si="3">M6-H6</f>
        <v>0</v>
      </c>
    </row>
    <row r="7" spans="2:18" ht="21" customHeight="1" x14ac:dyDescent="0.25">
      <c r="B7" s="4"/>
      <c r="C7" s="5" t="s">
        <v>9</v>
      </c>
      <c r="D7" s="6">
        <v>1</v>
      </c>
      <c r="E7" s="8"/>
      <c r="F7" s="6">
        <v>4800</v>
      </c>
      <c r="G7" s="6">
        <f t="shared" ref="G7:G9" si="4">F7*D7</f>
        <v>4800</v>
      </c>
      <c r="H7" s="6">
        <f t="shared" ref="H7:H9" si="5">G7*12</f>
        <v>57600</v>
      </c>
      <c r="I7" s="6">
        <v>1</v>
      </c>
      <c r="J7" s="8"/>
      <c r="K7" s="6">
        <v>4800</v>
      </c>
      <c r="L7" s="6">
        <f t="shared" ref="L7:L9" si="6">K7*I7</f>
        <v>4800</v>
      </c>
      <c r="M7" s="6">
        <f t="shared" ref="M7:M9" si="7">L7*12</f>
        <v>57600</v>
      </c>
      <c r="N7" s="6">
        <f t="shared" si="0"/>
        <v>0</v>
      </c>
      <c r="O7" s="8"/>
      <c r="P7" s="6">
        <f t="shared" si="1"/>
        <v>0</v>
      </c>
      <c r="Q7" s="6">
        <f t="shared" si="2"/>
        <v>0</v>
      </c>
      <c r="R7" s="6">
        <f t="shared" si="3"/>
        <v>0</v>
      </c>
    </row>
    <row r="8" spans="2:18" ht="21" customHeight="1" x14ac:dyDescent="0.25">
      <c r="B8" s="4"/>
      <c r="C8" s="5" t="s">
        <v>9</v>
      </c>
      <c r="D8" s="6">
        <v>1</v>
      </c>
      <c r="E8" s="8"/>
      <c r="F8" s="6">
        <v>4600</v>
      </c>
      <c r="G8" s="6">
        <f t="shared" si="4"/>
        <v>4600</v>
      </c>
      <c r="H8" s="6">
        <f t="shared" si="5"/>
        <v>55200</v>
      </c>
      <c r="I8" s="6">
        <v>1</v>
      </c>
      <c r="J8" s="8"/>
      <c r="K8" s="6">
        <v>4600</v>
      </c>
      <c r="L8" s="6">
        <f t="shared" si="6"/>
        <v>4600</v>
      </c>
      <c r="M8" s="6">
        <f t="shared" si="7"/>
        <v>55200</v>
      </c>
      <c r="N8" s="6">
        <f t="shared" si="0"/>
        <v>0</v>
      </c>
      <c r="O8" s="8"/>
      <c r="P8" s="6">
        <f t="shared" si="1"/>
        <v>0</v>
      </c>
      <c r="Q8" s="6">
        <f t="shared" si="2"/>
        <v>0</v>
      </c>
      <c r="R8" s="6">
        <f t="shared" si="3"/>
        <v>0</v>
      </c>
    </row>
    <row r="9" spans="2:18" ht="21" customHeight="1" x14ac:dyDescent="0.25">
      <c r="B9" s="4"/>
      <c r="C9" s="5" t="s">
        <v>9</v>
      </c>
      <c r="D9" s="6">
        <v>1</v>
      </c>
      <c r="E9" s="8"/>
      <c r="F9" s="6">
        <v>4400</v>
      </c>
      <c r="G9" s="6">
        <f t="shared" si="4"/>
        <v>4400</v>
      </c>
      <c r="H9" s="6">
        <f t="shared" si="5"/>
        <v>52800</v>
      </c>
      <c r="I9" s="6">
        <v>1</v>
      </c>
      <c r="J9" s="8"/>
      <c r="K9" s="6">
        <v>4400</v>
      </c>
      <c r="L9" s="6">
        <f t="shared" si="6"/>
        <v>4400</v>
      </c>
      <c r="M9" s="6">
        <f t="shared" si="7"/>
        <v>52800</v>
      </c>
      <c r="N9" s="6">
        <f t="shared" si="0"/>
        <v>0</v>
      </c>
      <c r="O9" s="8"/>
      <c r="P9" s="6">
        <f t="shared" si="1"/>
        <v>0</v>
      </c>
      <c r="Q9" s="6">
        <f t="shared" si="2"/>
        <v>0</v>
      </c>
      <c r="R9" s="6">
        <f t="shared" si="3"/>
        <v>0</v>
      </c>
    </row>
    <row r="10" spans="2:18" s="14" customFormat="1" ht="19.5" customHeight="1" x14ac:dyDescent="0.25">
      <c r="B10" s="10" t="s">
        <v>13</v>
      </c>
      <c r="C10" s="11" t="s">
        <v>11</v>
      </c>
      <c r="D10" s="12">
        <f>D11+D12+D17+D23+D28+D33</f>
        <v>82</v>
      </c>
      <c r="E10" s="13"/>
      <c r="F10" s="12"/>
      <c r="G10" s="12">
        <f>G11+G12+G17+G23+G28+G33</f>
        <v>105900</v>
      </c>
      <c r="H10" s="12">
        <f>H11+H12+H17+H23+H28+H33</f>
        <v>1270800</v>
      </c>
      <c r="I10" s="12">
        <f>I11+I12+I17+I23+I28+I33</f>
        <v>80</v>
      </c>
      <c r="J10" s="13"/>
      <c r="K10" s="12"/>
      <c r="L10" s="12">
        <f>L11+L12+L17+L23+L28+L33</f>
        <v>104800</v>
      </c>
      <c r="M10" s="12">
        <f>M11+M12+M17+M23+M28+M33</f>
        <v>1257600</v>
      </c>
      <c r="N10" s="12">
        <f>N11+N12+N17+N23+N28+N33</f>
        <v>-2</v>
      </c>
      <c r="O10" s="13"/>
      <c r="P10" s="12"/>
      <c r="Q10" s="12">
        <f>Q11+Q12+Q17+Q23+Q28+Q33</f>
        <v>-1100</v>
      </c>
      <c r="R10" s="12">
        <f>R11+R12+R17+R23+R28+R33</f>
        <v>-13200</v>
      </c>
    </row>
    <row r="11" spans="2:18" ht="21" customHeight="1" x14ac:dyDescent="0.25">
      <c r="B11" s="4"/>
      <c r="C11" s="5" t="s">
        <v>12</v>
      </c>
      <c r="D11" s="6">
        <v>1</v>
      </c>
      <c r="E11" s="8">
        <v>3.6</v>
      </c>
      <c r="F11" s="6">
        <f>E11*1000</f>
        <v>3600</v>
      </c>
      <c r="G11" s="6">
        <f t="shared" ref="G11" si="8">F11*D11</f>
        <v>3600</v>
      </c>
      <c r="H11" s="6">
        <f t="shared" ref="H11" si="9">G11*12</f>
        <v>43200</v>
      </c>
      <c r="I11" s="6">
        <v>1</v>
      </c>
      <c r="J11" s="8">
        <v>3.6</v>
      </c>
      <c r="K11" s="6">
        <f>J11*1000</f>
        <v>3600</v>
      </c>
      <c r="L11" s="6">
        <f t="shared" ref="L11" si="10">K11*I11</f>
        <v>3600</v>
      </c>
      <c r="M11" s="6">
        <f t="shared" ref="M11" si="11">L11*12</f>
        <v>43200</v>
      </c>
      <c r="N11" s="6">
        <f t="shared" ref="N11:R11" si="12">I11-D11</f>
        <v>0</v>
      </c>
      <c r="O11" s="8">
        <f t="shared" si="12"/>
        <v>0</v>
      </c>
      <c r="P11" s="6">
        <f t="shared" si="12"/>
        <v>0</v>
      </c>
      <c r="Q11" s="6">
        <f t="shared" si="12"/>
        <v>0</v>
      </c>
      <c r="R11" s="6">
        <f t="shared" si="12"/>
        <v>0</v>
      </c>
    </row>
    <row r="12" spans="2:18" s="19" customFormat="1" ht="30" x14ac:dyDescent="0.25">
      <c r="B12" s="15">
        <v>1</v>
      </c>
      <c r="C12" s="16" t="s">
        <v>43</v>
      </c>
      <c r="D12" s="17">
        <f>SUM(D13:D16)</f>
        <v>13</v>
      </c>
      <c r="E12" s="18"/>
      <c r="F12" s="17"/>
      <c r="G12" s="17">
        <f>SUM(G13:G16)</f>
        <v>16400</v>
      </c>
      <c r="H12" s="17">
        <f>SUM(H13:H16)</f>
        <v>196800</v>
      </c>
      <c r="I12" s="17">
        <f>SUM(I13:I16)</f>
        <v>13</v>
      </c>
      <c r="J12" s="18"/>
      <c r="K12" s="17"/>
      <c r="L12" s="17">
        <f>SUM(L13:L16)</f>
        <v>16600</v>
      </c>
      <c r="M12" s="17">
        <f>SUM(M13:M16)</f>
        <v>199200</v>
      </c>
      <c r="N12" s="17">
        <f>SUM(N13:N16)</f>
        <v>0</v>
      </c>
      <c r="O12" s="18"/>
      <c r="P12" s="17"/>
      <c r="Q12" s="17">
        <f>SUM(Q13:Q16)</f>
        <v>200</v>
      </c>
      <c r="R12" s="17">
        <f>SUM(R13:R16)</f>
        <v>2400</v>
      </c>
    </row>
    <row r="13" spans="2:18" ht="21" customHeight="1" x14ac:dyDescent="0.25">
      <c r="B13" s="4"/>
      <c r="C13" s="5" t="s">
        <v>14</v>
      </c>
      <c r="D13" s="6">
        <v>1</v>
      </c>
      <c r="E13" s="8">
        <v>2.2000000000000002</v>
      </c>
      <c r="F13" s="6">
        <f>E13*1000</f>
        <v>2200</v>
      </c>
      <c r="G13" s="6">
        <f t="shared" ref="G13:G16" si="13">F13*D13</f>
        <v>2200</v>
      </c>
      <c r="H13" s="6">
        <f t="shared" ref="H13:H16" si="14">G13*12</f>
        <v>26400</v>
      </c>
      <c r="I13" s="6">
        <v>1</v>
      </c>
      <c r="J13" s="8">
        <v>2.2000000000000002</v>
      </c>
      <c r="K13" s="6">
        <f>J13*1000</f>
        <v>2200</v>
      </c>
      <c r="L13" s="6">
        <f t="shared" ref="L13:L16" si="15">K13*I13</f>
        <v>2200</v>
      </c>
      <c r="M13" s="6">
        <f t="shared" ref="M13:M16" si="16">L13*12</f>
        <v>26400</v>
      </c>
      <c r="N13" s="6">
        <f t="shared" ref="N13:N16" si="17">I13-D13</f>
        <v>0</v>
      </c>
      <c r="O13" s="8">
        <f t="shared" ref="O13:O16" si="18">J13-E13</f>
        <v>0</v>
      </c>
      <c r="P13" s="6">
        <f t="shared" ref="P13:P16" si="19">K13-F13</f>
        <v>0</v>
      </c>
      <c r="Q13" s="6">
        <f t="shared" ref="Q13:Q16" si="20">L13-G13</f>
        <v>0</v>
      </c>
      <c r="R13" s="6">
        <f t="shared" ref="R13:R16" si="21">M13-H13</f>
        <v>0</v>
      </c>
    </row>
    <row r="14" spans="2:18" ht="21" customHeight="1" x14ac:dyDescent="0.25">
      <c r="B14" s="4"/>
      <c r="C14" s="5" t="s">
        <v>15</v>
      </c>
      <c r="D14" s="6">
        <v>1</v>
      </c>
      <c r="E14" s="8">
        <v>1.6</v>
      </c>
      <c r="F14" s="6">
        <f>E14*1000</f>
        <v>1600</v>
      </c>
      <c r="G14" s="6">
        <f t="shared" si="13"/>
        <v>1600</v>
      </c>
      <c r="H14" s="6">
        <f t="shared" si="14"/>
        <v>19200</v>
      </c>
      <c r="I14" s="6">
        <v>1</v>
      </c>
      <c r="J14" s="8">
        <v>1.6</v>
      </c>
      <c r="K14" s="6">
        <f>J14*1000</f>
        <v>1600</v>
      </c>
      <c r="L14" s="6">
        <f t="shared" si="15"/>
        <v>1600</v>
      </c>
      <c r="M14" s="6">
        <f t="shared" si="16"/>
        <v>19200</v>
      </c>
      <c r="N14" s="6">
        <f t="shared" si="17"/>
        <v>0</v>
      </c>
      <c r="O14" s="8">
        <f t="shared" si="18"/>
        <v>0</v>
      </c>
      <c r="P14" s="6">
        <f t="shared" si="19"/>
        <v>0</v>
      </c>
      <c r="Q14" s="6">
        <f t="shared" si="20"/>
        <v>0</v>
      </c>
      <c r="R14" s="6">
        <f t="shared" si="21"/>
        <v>0</v>
      </c>
    </row>
    <row r="15" spans="2:18" ht="21" customHeight="1" x14ac:dyDescent="0.25">
      <c r="B15" s="4"/>
      <c r="C15" s="5" t="s">
        <v>16</v>
      </c>
      <c r="D15" s="6">
        <v>9</v>
      </c>
      <c r="E15" s="8">
        <v>1.2</v>
      </c>
      <c r="F15" s="6">
        <f>E15*1000</f>
        <v>1200</v>
      </c>
      <c r="G15" s="6">
        <f t="shared" si="13"/>
        <v>10800</v>
      </c>
      <c r="H15" s="6">
        <f t="shared" si="14"/>
        <v>129600</v>
      </c>
      <c r="I15" s="6">
        <v>9</v>
      </c>
      <c r="J15" s="8">
        <v>1.2</v>
      </c>
      <c r="K15" s="6">
        <f>J15*1000</f>
        <v>1200</v>
      </c>
      <c r="L15" s="6">
        <f t="shared" si="15"/>
        <v>10800</v>
      </c>
      <c r="M15" s="6">
        <f t="shared" si="16"/>
        <v>129600</v>
      </c>
      <c r="N15" s="6">
        <f t="shared" si="17"/>
        <v>0</v>
      </c>
      <c r="O15" s="8">
        <f t="shared" si="18"/>
        <v>0</v>
      </c>
      <c r="P15" s="6">
        <f t="shared" si="19"/>
        <v>0</v>
      </c>
      <c r="Q15" s="6">
        <f t="shared" si="20"/>
        <v>0</v>
      </c>
      <c r="R15" s="6">
        <f t="shared" si="21"/>
        <v>0</v>
      </c>
    </row>
    <row r="16" spans="2:18" ht="21" customHeight="1" x14ac:dyDescent="0.25">
      <c r="B16" s="4"/>
      <c r="C16" s="5" t="s">
        <v>17</v>
      </c>
      <c r="D16" s="6">
        <v>2</v>
      </c>
      <c r="E16" s="21">
        <v>0.9</v>
      </c>
      <c r="F16" s="6">
        <f>E16*1000</f>
        <v>900</v>
      </c>
      <c r="G16" s="6">
        <f t="shared" si="13"/>
        <v>1800</v>
      </c>
      <c r="H16" s="6">
        <f t="shared" si="14"/>
        <v>21600</v>
      </c>
      <c r="I16" s="6">
        <v>2</v>
      </c>
      <c r="J16" s="21">
        <v>1</v>
      </c>
      <c r="K16" s="6">
        <f>J16*1000</f>
        <v>1000</v>
      </c>
      <c r="L16" s="6">
        <f t="shared" si="15"/>
        <v>2000</v>
      </c>
      <c r="M16" s="6">
        <f t="shared" si="16"/>
        <v>24000</v>
      </c>
      <c r="N16" s="22">
        <f t="shared" si="17"/>
        <v>0</v>
      </c>
      <c r="O16" s="31">
        <f t="shared" si="18"/>
        <v>9.9999999999999978E-2</v>
      </c>
      <c r="P16" s="24">
        <f t="shared" si="19"/>
        <v>100</v>
      </c>
      <c r="Q16" s="24">
        <f t="shared" si="20"/>
        <v>200</v>
      </c>
      <c r="R16" s="24">
        <f t="shared" si="21"/>
        <v>2400</v>
      </c>
    </row>
    <row r="17" spans="2:18" s="19" customFormat="1" ht="21" customHeight="1" x14ac:dyDescent="0.25">
      <c r="B17" s="15">
        <v>2</v>
      </c>
      <c r="C17" s="16" t="s">
        <v>18</v>
      </c>
      <c r="D17" s="17">
        <f>SUM(D18:D22)</f>
        <v>24</v>
      </c>
      <c r="E17" s="18"/>
      <c r="F17" s="17"/>
      <c r="G17" s="17">
        <f>SUM(G18:G22)</f>
        <v>30800</v>
      </c>
      <c r="H17" s="17">
        <f>SUM(H18:H22)</f>
        <v>369600</v>
      </c>
      <c r="I17" s="17">
        <f>SUM(I18:I22)</f>
        <v>24</v>
      </c>
      <c r="J17" s="18"/>
      <c r="K17" s="17"/>
      <c r="L17" s="17">
        <f>SUM(L18:L22)</f>
        <v>31000</v>
      </c>
      <c r="M17" s="17">
        <f>SUM(M18:M22)</f>
        <v>372000</v>
      </c>
      <c r="N17" s="17">
        <f>SUM(N18:N22)</f>
        <v>0</v>
      </c>
      <c r="O17" s="18"/>
      <c r="P17" s="17"/>
      <c r="Q17" s="17">
        <f>SUM(Q18:Q22)</f>
        <v>200</v>
      </c>
      <c r="R17" s="17">
        <f>SUM(R18:R22)</f>
        <v>2400</v>
      </c>
    </row>
    <row r="18" spans="2:18" ht="21" customHeight="1" x14ac:dyDescent="0.25">
      <c r="B18" s="4"/>
      <c r="C18" s="5" t="s">
        <v>14</v>
      </c>
      <c r="D18" s="6">
        <v>1</v>
      </c>
      <c r="E18" s="8">
        <v>2.2000000000000002</v>
      </c>
      <c r="F18" s="6">
        <f>E18*1000</f>
        <v>2200</v>
      </c>
      <c r="G18" s="6">
        <f t="shared" ref="G18:G22" si="22">F18*D18</f>
        <v>2200</v>
      </c>
      <c r="H18" s="6">
        <f t="shared" ref="H18:H22" si="23">G18*12</f>
        <v>26400</v>
      </c>
      <c r="I18" s="6">
        <v>1</v>
      </c>
      <c r="J18" s="8">
        <v>2.2000000000000002</v>
      </c>
      <c r="K18" s="6">
        <f>J18*1000</f>
        <v>2200</v>
      </c>
      <c r="L18" s="6">
        <f t="shared" ref="L18:L22" si="24">K18*I18</f>
        <v>2200</v>
      </c>
      <c r="M18" s="6">
        <f t="shared" ref="M18:M22" si="25">L18*12</f>
        <v>26400</v>
      </c>
      <c r="N18" s="6">
        <f t="shared" ref="N18:N22" si="26">I18-D18</f>
        <v>0</v>
      </c>
      <c r="O18" s="8">
        <f t="shared" ref="O18:O22" si="27">J18-E18</f>
        <v>0</v>
      </c>
      <c r="P18" s="6">
        <f t="shared" ref="P18:P22" si="28">K18-F18</f>
        <v>0</v>
      </c>
      <c r="Q18" s="6">
        <f t="shared" ref="Q18:Q22" si="29">L18-G18</f>
        <v>0</v>
      </c>
      <c r="R18" s="6">
        <f t="shared" ref="R18:R22" si="30">M18-H18</f>
        <v>0</v>
      </c>
    </row>
    <row r="19" spans="2:18" ht="21" customHeight="1" x14ac:dyDescent="0.25">
      <c r="B19" s="4"/>
      <c r="C19" s="5" t="s">
        <v>19</v>
      </c>
      <c r="D19" s="6">
        <v>1</v>
      </c>
      <c r="E19" s="8">
        <v>2</v>
      </c>
      <c r="F19" s="6">
        <f>E19*1000</f>
        <v>2000</v>
      </c>
      <c r="G19" s="6">
        <f t="shared" si="22"/>
        <v>2000</v>
      </c>
      <c r="H19" s="6">
        <f t="shared" si="23"/>
        <v>24000</v>
      </c>
      <c r="I19" s="6">
        <v>1</v>
      </c>
      <c r="J19" s="8">
        <v>2</v>
      </c>
      <c r="K19" s="6">
        <f>J19*1000</f>
        <v>2000</v>
      </c>
      <c r="L19" s="6">
        <f t="shared" si="24"/>
        <v>2000</v>
      </c>
      <c r="M19" s="6">
        <f t="shared" si="25"/>
        <v>24000</v>
      </c>
      <c r="N19" s="6">
        <f t="shared" si="26"/>
        <v>0</v>
      </c>
      <c r="O19" s="8">
        <f t="shared" si="27"/>
        <v>0</v>
      </c>
      <c r="P19" s="6">
        <f t="shared" si="28"/>
        <v>0</v>
      </c>
      <c r="Q19" s="6">
        <f t="shared" si="29"/>
        <v>0</v>
      </c>
      <c r="R19" s="6">
        <f t="shared" si="30"/>
        <v>0</v>
      </c>
    </row>
    <row r="20" spans="2:18" ht="21" customHeight="1" x14ac:dyDescent="0.25">
      <c r="B20" s="4"/>
      <c r="C20" s="5" t="s">
        <v>15</v>
      </c>
      <c r="D20" s="6">
        <v>2</v>
      </c>
      <c r="E20" s="8">
        <v>1.6</v>
      </c>
      <c r="F20" s="6">
        <f>E20*1000</f>
        <v>1600</v>
      </c>
      <c r="G20" s="6">
        <f t="shared" si="22"/>
        <v>3200</v>
      </c>
      <c r="H20" s="6">
        <f t="shared" si="23"/>
        <v>38400</v>
      </c>
      <c r="I20" s="6">
        <v>2</v>
      </c>
      <c r="J20" s="8">
        <v>1.6</v>
      </c>
      <c r="K20" s="6">
        <f>J20*1000</f>
        <v>1600</v>
      </c>
      <c r="L20" s="6">
        <f t="shared" si="24"/>
        <v>3200</v>
      </c>
      <c r="M20" s="6">
        <f t="shared" si="25"/>
        <v>38400</v>
      </c>
      <c r="N20" s="6">
        <f t="shared" si="26"/>
        <v>0</v>
      </c>
      <c r="O20" s="8">
        <f t="shared" si="27"/>
        <v>0</v>
      </c>
      <c r="P20" s="6">
        <f t="shared" si="28"/>
        <v>0</v>
      </c>
      <c r="Q20" s="6">
        <f t="shared" si="29"/>
        <v>0</v>
      </c>
      <c r="R20" s="6">
        <f t="shared" si="30"/>
        <v>0</v>
      </c>
    </row>
    <row r="21" spans="2:18" ht="21" customHeight="1" x14ac:dyDescent="0.25">
      <c r="B21" s="4"/>
      <c r="C21" s="5" t="s">
        <v>16</v>
      </c>
      <c r="D21" s="6">
        <v>18</v>
      </c>
      <c r="E21" s="8">
        <v>1.2</v>
      </c>
      <c r="F21" s="6">
        <f>E21*1000</f>
        <v>1200</v>
      </c>
      <c r="G21" s="6">
        <f t="shared" si="22"/>
        <v>21600</v>
      </c>
      <c r="H21" s="6">
        <f t="shared" si="23"/>
        <v>259200</v>
      </c>
      <c r="I21" s="6">
        <v>18</v>
      </c>
      <c r="J21" s="8">
        <v>1.2</v>
      </c>
      <c r="K21" s="6">
        <f>J21*1000</f>
        <v>1200</v>
      </c>
      <c r="L21" s="6">
        <f t="shared" si="24"/>
        <v>21600</v>
      </c>
      <c r="M21" s="6">
        <f t="shared" si="25"/>
        <v>259200</v>
      </c>
      <c r="N21" s="22">
        <f t="shared" si="26"/>
        <v>0</v>
      </c>
      <c r="O21" s="23">
        <f t="shared" si="27"/>
        <v>0</v>
      </c>
      <c r="P21" s="22">
        <f t="shared" si="28"/>
        <v>0</v>
      </c>
      <c r="Q21" s="22">
        <f t="shared" si="29"/>
        <v>0</v>
      </c>
      <c r="R21" s="22">
        <f t="shared" si="30"/>
        <v>0</v>
      </c>
    </row>
    <row r="22" spans="2:18" ht="21" customHeight="1" x14ac:dyDescent="0.25">
      <c r="B22" s="4"/>
      <c r="C22" s="5" t="s">
        <v>17</v>
      </c>
      <c r="D22" s="6">
        <v>2</v>
      </c>
      <c r="E22" s="8">
        <v>0.9</v>
      </c>
      <c r="F22" s="6">
        <f>E22*1000</f>
        <v>900</v>
      </c>
      <c r="G22" s="6">
        <f t="shared" si="22"/>
        <v>1800</v>
      </c>
      <c r="H22" s="6">
        <f t="shared" si="23"/>
        <v>21600</v>
      </c>
      <c r="I22" s="6">
        <v>2</v>
      </c>
      <c r="J22" s="8">
        <v>1</v>
      </c>
      <c r="K22" s="6">
        <f>J22*1000</f>
        <v>1000</v>
      </c>
      <c r="L22" s="6">
        <f t="shared" si="24"/>
        <v>2000</v>
      </c>
      <c r="M22" s="6">
        <f t="shared" si="25"/>
        <v>24000</v>
      </c>
      <c r="N22" s="6">
        <f t="shared" si="26"/>
        <v>0</v>
      </c>
      <c r="O22" s="25">
        <f t="shared" si="27"/>
        <v>9.9999999999999978E-2</v>
      </c>
      <c r="P22" s="24">
        <f t="shared" si="28"/>
        <v>100</v>
      </c>
      <c r="Q22" s="24">
        <f t="shared" si="29"/>
        <v>200</v>
      </c>
      <c r="R22" s="24">
        <f t="shared" si="30"/>
        <v>2400</v>
      </c>
    </row>
    <row r="23" spans="2:18" s="19" customFormat="1" ht="30" x14ac:dyDescent="0.25">
      <c r="B23" s="15">
        <v>3</v>
      </c>
      <c r="C23" s="16" t="s">
        <v>20</v>
      </c>
      <c r="D23" s="17">
        <f>SUM(D24:D27)</f>
        <v>16</v>
      </c>
      <c r="E23" s="18"/>
      <c r="F23" s="17"/>
      <c r="G23" s="17">
        <f>SUM(G24:G27)</f>
        <v>19700</v>
      </c>
      <c r="H23" s="17">
        <f>SUM(H24:H27)</f>
        <v>236400</v>
      </c>
      <c r="I23" s="17">
        <f>SUM(I24:I27)</f>
        <v>16</v>
      </c>
      <c r="J23" s="18"/>
      <c r="K23" s="17"/>
      <c r="L23" s="17">
        <f>SUM(L24:L27)</f>
        <v>20000</v>
      </c>
      <c r="M23" s="17">
        <f>SUM(M24:M27)</f>
        <v>240000</v>
      </c>
      <c r="N23" s="17">
        <f>SUM(N24:N27)</f>
        <v>0</v>
      </c>
      <c r="O23" s="18"/>
      <c r="P23" s="17"/>
      <c r="Q23" s="17">
        <f>SUM(Q24:Q27)</f>
        <v>300</v>
      </c>
      <c r="R23" s="17">
        <f>SUM(R24:R27)</f>
        <v>3600</v>
      </c>
    </row>
    <row r="24" spans="2:18" ht="21" customHeight="1" x14ac:dyDescent="0.25">
      <c r="B24" s="4"/>
      <c r="C24" s="5" t="s">
        <v>14</v>
      </c>
      <c r="D24" s="6">
        <v>1</v>
      </c>
      <c r="E24" s="8">
        <v>2.2000000000000002</v>
      </c>
      <c r="F24" s="6">
        <f>E24*1000</f>
        <v>2200</v>
      </c>
      <c r="G24" s="6">
        <f t="shared" ref="G24:G27" si="31">F24*D24</f>
        <v>2200</v>
      </c>
      <c r="H24" s="6">
        <f t="shared" ref="H24:H27" si="32">G24*12</f>
        <v>26400</v>
      </c>
      <c r="I24" s="6">
        <v>1</v>
      </c>
      <c r="J24" s="8">
        <v>2.2000000000000002</v>
      </c>
      <c r="K24" s="6">
        <f>J24*1000</f>
        <v>2200</v>
      </c>
      <c r="L24" s="6">
        <f t="shared" ref="L24:L27" si="33">K24*I24</f>
        <v>2200</v>
      </c>
      <c r="M24" s="6">
        <f t="shared" ref="M24:M27" si="34">L24*12</f>
        <v>26400</v>
      </c>
      <c r="N24" s="6">
        <f t="shared" ref="N24:N27" si="35">I24-D24</f>
        <v>0</v>
      </c>
      <c r="O24" s="8">
        <f t="shared" ref="O24:O27" si="36">J24-E24</f>
        <v>0</v>
      </c>
      <c r="P24" s="6">
        <f t="shared" ref="P24:P27" si="37">K24-F24</f>
        <v>0</v>
      </c>
      <c r="Q24" s="6">
        <f t="shared" ref="Q24:Q27" si="38">L24-G24</f>
        <v>0</v>
      </c>
      <c r="R24" s="6">
        <f t="shared" ref="R24:R27" si="39">M24-H24</f>
        <v>0</v>
      </c>
    </row>
    <row r="25" spans="2:18" ht="21" customHeight="1" x14ac:dyDescent="0.25">
      <c r="B25" s="4"/>
      <c r="C25" s="5" t="s">
        <v>15</v>
      </c>
      <c r="D25" s="6">
        <v>1</v>
      </c>
      <c r="E25" s="8">
        <v>1.6</v>
      </c>
      <c r="F25" s="6">
        <f>E25*1000</f>
        <v>1600</v>
      </c>
      <c r="G25" s="6">
        <f t="shared" si="31"/>
        <v>1600</v>
      </c>
      <c r="H25" s="6">
        <f t="shared" si="32"/>
        <v>19200</v>
      </c>
      <c r="I25" s="6">
        <v>1</v>
      </c>
      <c r="J25" s="8">
        <v>1.6</v>
      </c>
      <c r="K25" s="6">
        <f>J25*1000</f>
        <v>1600</v>
      </c>
      <c r="L25" s="6">
        <f t="shared" si="33"/>
        <v>1600</v>
      </c>
      <c r="M25" s="6">
        <f t="shared" si="34"/>
        <v>19200</v>
      </c>
      <c r="N25" s="22">
        <f t="shared" si="35"/>
        <v>0</v>
      </c>
      <c r="O25" s="23">
        <f t="shared" si="36"/>
        <v>0</v>
      </c>
      <c r="P25" s="22">
        <f t="shared" si="37"/>
        <v>0</v>
      </c>
      <c r="Q25" s="22">
        <f t="shared" si="38"/>
        <v>0</v>
      </c>
      <c r="R25" s="22">
        <f t="shared" si="39"/>
        <v>0</v>
      </c>
    </row>
    <row r="26" spans="2:18" ht="21" customHeight="1" x14ac:dyDescent="0.25">
      <c r="B26" s="4"/>
      <c r="C26" s="5" t="s">
        <v>16</v>
      </c>
      <c r="D26" s="6">
        <v>11</v>
      </c>
      <c r="E26" s="8">
        <v>1.2</v>
      </c>
      <c r="F26" s="6">
        <f>E26*1000</f>
        <v>1200</v>
      </c>
      <c r="G26" s="6">
        <f t="shared" si="31"/>
        <v>13200</v>
      </c>
      <c r="H26" s="6">
        <f t="shared" si="32"/>
        <v>158400</v>
      </c>
      <c r="I26" s="6">
        <v>11</v>
      </c>
      <c r="J26" s="8">
        <v>1.2</v>
      </c>
      <c r="K26" s="6">
        <f>J26*1000</f>
        <v>1200</v>
      </c>
      <c r="L26" s="6">
        <f t="shared" si="33"/>
        <v>13200</v>
      </c>
      <c r="M26" s="6">
        <f t="shared" si="34"/>
        <v>158400</v>
      </c>
      <c r="N26" s="6">
        <f t="shared" si="35"/>
        <v>0</v>
      </c>
      <c r="O26" s="8">
        <f t="shared" si="36"/>
        <v>0</v>
      </c>
      <c r="P26" s="6">
        <f t="shared" si="37"/>
        <v>0</v>
      </c>
      <c r="Q26" s="6">
        <f t="shared" si="38"/>
        <v>0</v>
      </c>
      <c r="R26" s="6">
        <f t="shared" si="39"/>
        <v>0</v>
      </c>
    </row>
    <row r="27" spans="2:18" ht="21" customHeight="1" x14ac:dyDescent="0.25">
      <c r="B27" s="4"/>
      <c r="C27" s="5" t="s">
        <v>17</v>
      </c>
      <c r="D27" s="6">
        <v>3</v>
      </c>
      <c r="E27" s="8">
        <v>0.9</v>
      </c>
      <c r="F27" s="6">
        <f>E27*1000</f>
        <v>900</v>
      </c>
      <c r="G27" s="6">
        <f t="shared" si="31"/>
        <v>2700</v>
      </c>
      <c r="H27" s="6">
        <f t="shared" si="32"/>
        <v>32400</v>
      </c>
      <c r="I27" s="6">
        <v>3</v>
      </c>
      <c r="J27" s="8">
        <v>1</v>
      </c>
      <c r="K27" s="6">
        <f>J27*1000</f>
        <v>1000</v>
      </c>
      <c r="L27" s="6">
        <f t="shared" si="33"/>
        <v>3000</v>
      </c>
      <c r="M27" s="6">
        <f t="shared" si="34"/>
        <v>36000</v>
      </c>
      <c r="N27" s="22">
        <f t="shared" si="35"/>
        <v>0</v>
      </c>
      <c r="O27" s="25">
        <f t="shared" si="36"/>
        <v>9.9999999999999978E-2</v>
      </c>
      <c r="P27" s="24">
        <f t="shared" si="37"/>
        <v>100</v>
      </c>
      <c r="Q27" s="24">
        <f t="shared" si="38"/>
        <v>300</v>
      </c>
      <c r="R27" s="24">
        <f t="shared" si="39"/>
        <v>3600</v>
      </c>
    </row>
    <row r="28" spans="2:18" s="19" customFormat="1" ht="21" customHeight="1" x14ac:dyDescent="0.25">
      <c r="B28" s="15">
        <v>4</v>
      </c>
      <c r="C28" s="16" t="s">
        <v>21</v>
      </c>
      <c r="D28" s="17">
        <f>SUM(D29:D32)</f>
        <v>7</v>
      </c>
      <c r="E28" s="18"/>
      <c r="F28" s="17"/>
      <c r="G28" s="17">
        <f>SUM(G29:G32)</f>
        <v>9500</v>
      </c>
      <c r="H28" s="17">
        <f>SUM(H29:H32)</f>
        <v>114000</v>
      </c>
      <c r="I28" s="17">
        <f>SUM(I29:I32)</f>
        <v>7</v>
      </c>
      <c r="J28" s="18"/>
      <c r="K28" s="17"/>
      <c r="L28" s="17">
        <f>SUM(L29:L32)</f>
        <v>9600</v>
      </c>
      <c r="M28" s="17">
        <f>SUM(M29:M32)</f>
        <v>115200</v>
      </c>
      <c r="N28" s="17">
        <f>SUM(N29:N32)</f>
        <v>0</v>
      </c>
      <c r="O28" s="18"/>
      <c r="P28" s="17"/>
      <c r="Q28" s="17">
        <f>SUM(Q29:Q32)</f>
        <v>100</v>
      </c>
      <c r="R28" s="17">
        <f>SUM(R29:R32)</f>
        <v>1200</v>
      </c>
    </row>
    <row r="29" spans="2:18" ht="21" customHeight="1" x14ac:dyDescent="0.25">
      <c r="B29" s="4"/>
      <c r="C29" s="5" t="s">
        <v>14</v>
      </c>
      <c r="D29" s="6">
        <v>1</v>
      </c>
      <c r="E29" s="8">
        <v>2.2000000000000002</v>
      </c>
      <c r="F29" s="6">
        <f>E29*1000</f>
        <v>2200</v>
      </c>
      <c r="G29" s="6">
        <f t="shared" ref="G29:G32" si="40">F29*D29</f>
        <v>2200</v>
      </c>
      <c r="H29" s="6">
        <f t="shared" ref="H29:H32" si="41">G29*12</f>
        <v>26400</v>
      </c>
      <c r="I29" s="6">
        <v>1</v>
      </c>
      <c r="J29" s="8">
        <v>2.2000000000000002</v>
      </c>
      <c r="K29" s="6">
        <f>J29*1000</f>
        <v>2200</v>
      </c>
      <c r="L29" s="6">
        <f t="shared" ref="L29:L32" si="42">K29*I29</f>
        <v>2200</v>
      </c>
      <c r="M29" s="6">
        <f t="shared" ref="M29:M32" si="43">L29*12</f>
        <v>26400</v>
      </c>
      <c r="N29" s="6">
        <f t="shared" ref="N29:N31" si="44">I29-D29</f>
        <v>0</v>
      </c>
      <c r="O29" s="8">
        <f t="shared" ref="O29:O31" si="45">J29-E29</f>
        <v>0</v>
      </c>
      <c r="P29" s="6">
        <f t="shared" ref="P29:P31" si="46">K29-F29</f>
        <v>0</v>
      </c>
      <c r="Q29" s="6">
        <f t="shared" ref="Q29:Q31" si="47">L29-G29</f>
        <v>0</v>
      </c>
      <c r="R29" s="6">
        <f t="shared" ref="R29:R31" si="48">M29-H29</f>
        <v>0</v>
      </c>
    </row>
    <row r="30" spans="2:18" ht="21" customHeight="1" x14ac:dyDescent="0.25">
      <c r="B30" s="4"/>
      <c r="C30" s="5" t="s">
        <v>15</v>
      </c>
      <c r="D30" s="6">
        <v>1</v>
      </c>
      <c r="E30" s="8">
        <v>1.6</v>
      </c>
      <c r="F30" s="6">
        <f>E30*1000</f>
        <v>1600</v>
      </c>
      <c r="G30" s="6">
        <f t="shared" si="40"/>
        <v>1600</v>
      </c>
      <c r="H30" s="6">
        <f t="shared" si="41"/>
        <v>19200</v>
      </c>
      <c r="I30" s="6">
        <v>1</v>
      </c>
      <c r="J30" s="8">
        <v>1.6</v>
      </c>
      <c r="K30" s="6">
        <f>J30*1000</f>
        <v>1600</v>
      </c>
      <c r="L30" s="6">
        <f t="shared" si="42"/>
        <v>1600</v>
      </c>
      <c r="M30" s="6">
        <f t="shared" si="43"/>
        <v>19200</v>
      </c>
      <c r="N30" s="6">
        <f t="shared" si="44"/>
        <v>0</v>
      </c>
      <c r="O30" s="8">
        <f t="shared" si="45"/>
        <v>0</v>
      </c>
      <c r="P30" s="6">
        <f t="shared" si="46"/>
        <v>0</v>
      </c>
      <c r="Q30" s="6">
        <f t="shared" si="47"/>
        <v>0</v>
      </c>
      <c r="R30" s="6">
        <f t="shared" si="48"/>
        <v>0</v>
      </c>
    </row>
    <row r="31" spans="2:18" ht="21" customHeight="1" x14ac:dyDescent="0.25">
      <c r="B31" s="4"/>
      <c r="C31" s="5" t="s">
        <v>16</v>
      </c>
      <c r="D31" s="6">
        <v>4</v>
      </c>
      <c r="E31" s="8">
        <v>1.2</v>
      </c>
      <c r="F31" s="6">
        <f>E31*1000</f>
        <v>1200</v>
      </c>
      <c r="G31" s="6">
        <f t="shared" si="40"/>
        <v>4800</v>
      </c>
      <c r="H31" s="6">
        <f t="shared" si="41"/>
        <v>57600</v>
      </c>
      <c r="I31" s="6">
        <v>4</v>
      </c>
      <c r="J31" s="8">
        <v>1.2</v>
      </c>
      <c r="K31" s="6">
        <f>J31*1000</f>
        <v>1200</v>
      </c>
      <c r="L31" s="6">
        <f t="shared" si="42"/>
        <v>4800</v>
      </c>
      <c r="M31" s="6">
        <f t="shared" si="43"/>
        <v>57600</v>
      </c>
      <c r="N31" s="6">
        <f t="shared" si="44"/>
        <v>0</v>
      </c>
      <c r="O31" s="8">
        <f t="shared" si="45"/>
        <v>0</v>
      </c>
      <c r="P31" s="6">
        <f t="shared" si="46"/>
        <v>0</v>
      </c>
      <c r="Q31" s="6">
        <f t="shared" si="47"/>
        <v>0</v>
      </c>
      <c r="R31" s="6">
        <f t="shared" si="48"/>
        <v>0</v>
      </c>
    </row>
    <row r="32" spans="2:18" ht="21" customHeight="1" x14ac:dyDescent="0.25">
      <c r="B32" s="4"/>
      <c r="C32" s="5" t="s">
        <v>17</v>
      </c>
      <c r="D32" s="6">
        <v>1</v>
      </c>
      <c r="E32" s="8">
        <v>0.9</v>
      </c>
      <c r="F32" s="6">
        <f>E32*1000</f>
        <v>900</v>
      </c>
      <c r="G32" s="6">
        <f t="shared" si="40"/>
        <v>900</v>
      </c>
      <c r="H32" s="6">
        <f t="shared" si="41"/>
        <v>10800</v>
      </c>
      <c r="I32" s="6">
        <v>1</v>
      </c>
      <c r="J32" s="8">
        <v>1</v>
      </c>
      <c r="K32" s="6">
        <f>J32*1000</f>
        <v>1000</v>
      </c>
      <c r="L32" s="6">
        <f t="shared" si="42"/>
        <v>1000</v>
      </c>
      <c r="M32" s="6">
        <f t="shared" si="43"/>
        <v>12000</v>
      </c>
      <c r="N32" s="22">
        <f t="shared" ref="N32" si="49">I32-D32</f>
        <v>0</v>
      </c>
      <c r="O32" s="25">
        <f t="shared" ref="O32" si="50">J32-E32</f>
        <v>9.9999999999999978E-2</v>
      </c>
      <c r="P32" s="24">
        <f t="shared" ref="P32" si="51">K32-F32</f>
        <v>100</v>
      </c>
      <c r="Q32" s="24">
        <f t="shared" ref="Q32" si="52">L32-G32</f>
        <v>100</v>
      </c>
      <c r="R32" s="24">
        <f t="shared" ref="R32" si="53">M32-H32</f>
        <v>1200</v>
      </c>
    </row>
    <row r="33" spans="2:18" s="19" customFormat="1" ht="21" customHeight="1" x14ac:dyDescent="0.25">
      <c r="B33" s="15">
        <v>5</v>
      </c>
      <c r="C33" s="16" t="s">
        <v>22</v>
      </c>
      <c r="D33" s="17">
        <f>SUM(D34:D37)</f>
        <v>21</v>
      </c>
      <c r="E33" s="18"/>
      <c r="F33" s="17"/>
      <c r="G33" s="17">
        <f>SUM(G34:G37)</f>
        <v>25900</v>
      </c>
      <c r="H33" s="17">
        <f>SUM(H34:H37)</f>
        <v>310800</v>
      </c>
      <c r="I33" s="17">
        <f>SUM(I34:I37)</f>
        <v>19</v>
      </c>
      <c r="J33" s="18"/>
      <c r="K33" s="17"/>
      <c r="L33" s="17">
        <f>SUM(L34:L37)</f>
        <v>24000</v>
      </c>
      <c r="M33" s="17">
        <f>SUM(M34:M37)</f>
        <v>288000</v>
      </c>
      <c r="N33" s="17">
        <f>SUM(N34:N37)</f>
        <v>-2</v>
      </c>
      <c r="O33" s="18"/>
      <c r="P33" s="17"/>
      <c r="Q33" s="17">
        <f>SUM(Q34:Q37)</f>
        <v>-1900</v>
      </c>
      <c r="R33" s="17">
        <f>SUM(R34:R37)</f>
        <v>-22800</v>
      </c>
    </row>
    <row r="34" spans="2:18" ht="21" customHeight="1" x14ac:dyDescent="0.25">
      <c r="B34" s="4"/>
      <c r="C34" s="5" t="s">
        <v>14</v>
      </c>
      <c r="D34" s="6">
        <v>1</v>
      </c>
      <c r="E34" s="8">
        <v>2.2000000000000002</v>
      </c>
      <c r="F34" s="6">
        <f>E34*1000</f>
        <v>2200</v>
      </c>
      <c r="G34" s="6">
        <f t="shared" ref="G34:G96" si="54">F34*D34</f>
        <v>2200</v>
      </c>
      <c r="H34" s="6">
        <f t="shared" ref="H34:H37" si="55">G34*12</f>
        <v>26400</v>
      </c>
      <c r="I34" s="6">
        <v>1</v>
      </c>
      <c r="J34" s="8">
        <v>2.2000000000000002</v>
      </c>
      <c r="K34" s="6">
        <f>J34*1000</f>
        <v>2200</v>
      </c>
      <c r="L34" s="6">
        <f t="shared" ref="L34:L37" si="56">K34*I34</f>
        <v>2200</v>
      </c>
      <c r="M34" s="6">
        <f t="shared" ref="M34:M37" si="57">L34*12</f>
        <v>26400</v>
      </c>
      <c r="N34" s="6">
        <f t="shared" ref="N34:N37" si="58">I34-D34</f>
        <v>0</v>
      </c>
      <c r="O34" s="8">
        <f t="shared" ref="O34:O37" si="59">J34-E34</f>
        <v>0</v>
      </c>
      <c r="P34" s="6">
        <f t="shared" ref="P34:P37" si="60">K34-F34</f>
        <v>0</v>
      </c>
      <c r="Q34" s="6">
        <f t="shared" ref="Q34:Q37" si="61">L34-G34</f>
        <v>0</v>
      </c>
      <c r="R34" s="6">
        <f t="shared" ref="R34:R37" si="62">M34-H34</f>
        <v>0</v>
      </c>
    </row>
    <row r="35" spans="2:18" ht="21" customHeight="1" x14ac:dyDescent="0.25">
      <c r="B35" s="4"/>
      <c r="C35" s="5" t="s">
        <v>15</v>
      </c>
      <c r="D35" s="6">
        <v>3</v>
      </c>
      <c r="E35" s="8">
        <v>1.6</v>
      </c>
      <c r="F35" s="6">
        <f>E35*1000</f>
        <v>1600</v>
      </c>
      <c r="G35" s="6">
        <f t="shared" si="54"/>
        <v>4800</v>
      </c>
      <c r="H35" s="6">
        <f t="shared" si="55"/>
        <v>57600</v>
      </c>
      <c r="I35" s="6">
        <v>3</v>
      </c>
      <c r="J35" s="8">
        <v>1.6</v>
      </c>
      <c r="K35" s="6">
        <f>J35*1000</f>
        <v>1600</v>
      </c>
      <c r="L35" s="6">
        <f t="shared" si="56"/>
        <v>4800</v>
      </c>
      <c r="M35" s="6">
        <f t="shared" si="57"/>
        <v>57600</v>
      </c>
      <c r="N35" s="22">
        <f t="shared" si="58"/>
        <v>0</v>
      </c>
      <c r="O35" s="23">
        <f t="shared" si="59"/>
        <v>0</v>
      </c>
      <c r="P35" s="22">
        <f t="shared" si="60"/>
        <v>0</v>
      </c>
      <c r="Q35" s="22">
        <f t="shared" si="61"/>
        <v>0</v>
      </c>
      <c r="R35" s="22">
        <f t="shared" si="62"/>
        <v>0</v>
      </c>
    </row>
    <row r="36" spans="2:18" ht="21" customHeight="1" x14ac:dyDescent="0.25">
      <c r="B36" s="4"/>
      <c r="C36" s="5" t="s">
        <v>16</v>
      </c>
      <c r="D36" s="6">
        <v>12</v>
      </c>
      <c r="E36" s="8">
        <v>1.2</v>
      </c>
      <c r="F36" s="6">
        <f>E36*1000</f>
        <v>1200</v>
      </c>
      <c r="G36" s="6">
        <f t="shared" si="54"/>
        <v>14400</v>
      </c>
      <c r="H36" s="6">
        <f t="shared" si="55"/>
        <v>172800</v>
      </c>
      <c r="I36" s="6">
        <v>10</v>
      </c>
      <c r="J36" s="8">
        <v>1.2</v>
      </c>
      <c r="K36" s="6">
        <f>J36*1000</f>
        <v>1200</v>
      </c>
      <c r="L36" s="6">
        <f t="shared" si="56"/>
        <v>12000</v>
      </c>
      <c r="M36" s="6">
        <f t="shared" si="57"/>
        <v>144000</v>
      </c>
      <c r="N36" s="24">
        <f t="shared" si="58"/>
        <v>-2</v>
      </c>
      <c r="O36" s="23">
        <f t="shared" si="59"/>
        <v>0</v>
      </c>
      <c r="P36" s="22">
        <f t="shared" si="60"/>
        <v>0</v>
      </c>
      <c r="Q36" s="24">
        <f t="shared" si="61"/>
        <v>-2400</v>
      </c>
      <c r="R36" s="24">
        <f t="shared" si="62"/>
        <v>-28800</v>
      </c>
    </row>
    <row r="37" spans="2:18" ht="21" customHeight="1" x14ac:dyDescent="0.25">
      <c r="B37" s="4"/>
      <c r="C37" s="5" t="s">
        <v>17</v>
      </c>
      <c r="D37" s="6">
        <v>5</v>
      </c>
      <c r="E37" s="8">
        <v>0.9</v>
      </c>
      <c r="F37" s="6">
        <f>E37*1000</f>
        <v>900</v>
      </c>
      <c r="G37" s="6">
        <f t="shared" si="54"/>
        <v>4500</v>
      </c>
      <c r="H37" s="6">
        <f t="shared" si="55"/>
        <v>54000</v>
      </c>
      <c r="I37" s="6">
        <v>5</v>
      </c>
      <c r="J37" s="8">
        <v>1</v>
      </c>
      <c r="K37" s="6">
        <f>J37*1000</f>
        <v>1000</v>
      </c>
      <c r="L37" s="6">
        <f t="shared" si="56"/>
        <v>5000</v>
      </c>
      <c r="M37" s="6">
        <f t="shared" si="57"/>
        <v>60000</v>
      </c>
      <c r="N37" s="6">
        <f t="shared" si="58"/>
        <v>0</v>
      </c>
      <c r="O37" s="25">
        <f t="shared" si="59"/>
        <v>9.9999999999999978E-2</v>
      </c>
      <c r="P37" s="24">
        <f t="shared" si="60"/>
        <v>100</v>
      </c>
      <c r="Q37" s="24">
        <f t="shared" si="61"/>
        <v>500</v>
      </c>
      <c r="R37" s="24">
        <f t="shared" si="62"/>
        <v>6000</v>
      </c>
    </row>
    <row r="38" spans="2:18" s="14" customFormat="1" ht="31.5" customHeight="1" x14ac:dyDescent="0.25">
      <c r="B38" s="10" t="s">
        <v>24</v>
      </c>
      <c r="C38" s="11" t="s">
        <v>23</v>
      </c>
      <c r="D38" s="12">
        <f>D39+D40</f>
        <v>9</v>
      </c>
      <c r="E38" s="13"/>
      <c r="F38" s="12"/>
      <c r="G38" s="12">
        <f t="shared" ref="G38:H38" si="63">G39+G40</f>
        <v>14100</v>
      </c>
      <c r="H38" s="12">
        <f t="shared" si="63"/>
        <v>169200</v>
      </c>
      <c r="I38" s="12">
        <f>I39+I40</f>
        <v>9</v>
      </c>
      <c r="J38" s="13"/>
      <c r="K38" s="12"/>
      <c r="L38" s="12">
        <f t="shared" ref="L38:M38" si="64">L39+L40</f>
        <v>14400</v>
      </c>
      <c r="M38" s="12">
        <f t="shared" si="64"/>
        <v>172800</v>
      </c>
      <c r="N38" s="12">
        <f>N39+N40</f>
        <v>0</v>
      </c>
      <c r="O38" s="13"/>
      <c r="P38" s="12"/>
      <c r="Q38" s="12">
        <f t="shared" ref="Q38:R38" si="65">Q39+Q40</f>
        <v>300</v>
      </c>
      <c r="R38" s="12">
        <f t="shared" si="65"/>
        <v>3600</v>
      </c>
    </row>
    <row r="39" spans="2:18" ht="21" customHeight="1" x14ac:dyDescent="0.25">
      <c r="B39" s="4"/>
      <c r="C39" s="5" t="s">
        <v>12</v>
      </c>
      <c r="D39" s="6">
        <v>1</v>
      </c>
      <c r="E39" s="8">
        <v>3.6</v>
      </c>
      <c r="F39" s="6">
        <f>E39*1000</f>
        <v>3600</v>
      </c>
      <c r="G39" s="6">
        <f t="shared" si="54"/>
        <v>3600</v>
      </c>
      <c r="H39" s="6">
        <f>G39*12</f>
        <v>43200</v>
      </c>
      <c r="I39" s="6">
        <v>1</v>
      </c>
      <c r="J39" s="8">
        <v>3.6</v>
      </c>
      <c r="K39" s="6">
        <f>J39*1000</f>
        <v>3600</v>
      </c>
      <c r="L39" s="6">
        <f t="shared" ref="L39" si="66">K39*I39</f>
        <v>3600</v>
      </c>
      <c r="M39" s="6">
        <f>L39*12</f>
        <v>43200</v>
      </c>
      <c r="N39" s="6">
        <f t="shared" ref="N39:R39" si="67">I39-D39</f>
        <v>0</v>
      </c>
      <c r="O39" s="8">
        <f t="shared" si="67"/>
        <v>0</v>
      </c>
      <c r="P39" s="6">
        <f t="shared" si="67"/>
        <v>0</v>
      </c>
      <c r="Q39" s="6">
        <f t="shared" si="67"/>
        <v>0</v>
      </c>
      <c r="R39" s="6">
        <f t="shared" si="67"/>
        <v>0</v>
      </c>
    </row>
    <row r="40" spans="2:18" s="19" customFormat="1" ht="30" x14ac:dyDescent="0.25">
      <c r="B40" s="15">
        <v>1</v>
      </c>
      <c r="C40" s="16" t="s">
        <v>25</v>
      </c>
      <c r="D40" s="17">
        <f>SUM(D41:D44)</f>
        <v>8</v>
      </c>
      <c r="E40" s="18"/>
      <c r="F40" s="17"/>
      <c r="G40" s="17">
        <f>SUM(G41:G44)</f>
        <v>10500</v>
      </c>
      <c r="H40" s="17">
        <f>SUM(H41:H44)</f>
        <v>126000</v>
      </c>
      <c r="I40" s="17">
        <f>SUM(I41:I44)</f>
        <v>8</v>
      </c>
      <c r="J40" s="18"/>
      <c r="K40" s="17"/>
      <c r="L40" s="17">
        <f>SUM(L41:L44)</f>
        <v>10800</v>
      </c>
      <c r="M40" s="17">
        <f>SUM(M41:M44)</f>
        <v>129600</v>
      </c>
      <c r="N40" s="17">
        <f>SUM(N41:N44)</f>
        <v>0</v>
      </c>
      <c r="O40" s="18"/>
      <c r="P40" s="17"/>
      <c r="Q40" s="17">
        <f>SUM(Q41:Q44)</f>
        <v>300</v>
      </c>
      <c r="R40" s="17">
        <f>SUM(R41:R44)</f>
        <v>3600</v>
      </c>
    </row>
    <row r="41" spans="2:18" ht="21" customHeight="1" x14ac:dyDescent="0.25">
      <c r="B41" s="4"/>
      <c r="C41" s="5" t="s">
        <v>14</v>
      </c>
      <c r="D41" s="6">
        <v>1</v>
      </c>
      <c r="E41" s="8">
        <v>2.2000000000000002</v>
      </c>
      <c r="F41" s="6">
        <f>E41*1000</f>
        <v>2200</v>
      </c>
      <c r="G41" s="6">
        <f t="shared" si="54"/>
        <v>2200</v>
      </c>
      <c r="H41" s="6">
        <f t="shared" ref="H41:H44" si="68">G41*12</f>
        <v>26400</v>
      </c>
      <c r="I41" s="6">
        <v>1</v>
      </c>
      <c r="J41" s="8">
        <v>2.2000000000000002</v>
      </c>
      <c r="K41" s="6">
        <f>J41*1000</f>
        <v>2200</v>
      </c>
      <c r="L41" s="6">
        <f t="shared" ref="L41:L44" si="69">K41*I41</f>
        <v>2200</v>
      </c>
      <c r="M41" s="6">
        <f t="shared" ref="M41:M44" si="70">L41*12</f>
        <v>26400</v>
      </c>
      <c r="N41" s="6">
        <f t="shared" ref="N41:N44" si="71">I41-D41</f>
        <v>0</v>
      </c>
      <c r="O41" s="8">
        <f t="shared" ref="O41:O44" si="72">J41-E41</f>
        <v>0</v>
      </c>
      <c r="P41" s="6">
        <f t="shared" ref="P41:P44" si="73">K41-F41</f>
        <v>0</v>
      </c>
      <c r="Q41" s="6">
        <f t="shared" ref="Q41:Q44" si="74">L41-G41</f>
        <v>0</v>
      </c>
      <c r="R41" s="6">
        <f t="shared" ref="R41:R44" si="75">M41-H41</f>
        <v>0</v>
      </c>
    </row>
    <row r="42" spans="2:18" ht="21" customHeight="1" x14ac:dyDescent="0.25">
      <c r="B42" s="4"/>
      <c r="C42" s="5" t="s">
        <v>15</v>
      </c>
      <c r="D42" s="6">
        <v>2</v>
      </c>
      <c r="E42" s="8">
        <v>1.6</v>
      </c>
      <c r="F42" s="6">
        <f>E42*1000</f>
        <v>1600</v>
      </c>
      <c r="G42" s="6">
        <f t="shared" ref="G42" si="76">F42*D42</f>
        <v>3200</v>
      </c>
      <c r="H42" s="6">
        <f t="shared" ref="H42" si="77">G42*12</f>
        <v>38400</v>
      </c>
      <c r="I42" s="6">
        <v>2</v>
      </c>
      <c r="J42" s="8">
        <v>1.6</v>
      </c>
      <c r="K42" s="6">
        <f>J42*1000</f>
        <v>1600</v>
      </c>
      <c r="L42" s="6">
        <f t="shared" si="69"/>
        <v>3200</v>
      </c>
      <c r="M42" s="6">
        <f t="shared" si="70"/>
        <v>38400</v>
      </c>
      <c r="N42" s="22">
        <f t="shared" si="71"/>
        <v>0</v>
      </c>
      <c r="O42" s="23">
        <f t="shared" si="72"/>
        <v>0</v>
      </c>
      <c r="P42" s="22">
        <f t="shared" si="73"/>
        <v>0</v>
      </c>
      <c r="Q42" s="22">
        <f t="shared" si="74"/>
        <v>0</v>
      </c>
      <c r="R42" s="22">
        <f t="shared" si="75"/>
        <v>0</v>
      </c>
    </row>
    <row r="43" spans="2:18" ht="21" customHeight="1" x14ac:dyDescent="0.25">
      <c r="B43" s="4"/>
      <c r="C43" s="5" t="s">
        <v>15</v>
      </c>
      <c r="D43" s="6">
        <v>2</v>
      </c>
      <c r="E43" s="8">
        <v>1.2</v>
      </c>
      <c r="F43" s="6">
        <f>E43*1000</f>
        <v>1200</v>
      </c>
      <c r="G43" s="6">
        <f t="shared" si="54"/>
        <v>2400</v>
      </c>
      <c r="H43" s="6">
        <f t="shared" si="68"/>
        <v>28800</v>
      </c>
      <c r="I43" s="6">
        <v>2</v>
      </c>
      <c r="J43" s="8">
        <v>1.2</v>
      </c>
      <c r="K43" s="6">
        <f>J43*1000</f>
        <v>1200</v>
      </c>
      <c r="L43" s="6">
        <f t="shared" si="69"/>
        <v>2400</v>
      </c>
      <c r="M43" s="6">
        <f t="shared" si="70"/>
        <v>28800</v>
      </c>
      <c r="N43" s="22">
        <f t="shared" si="71"/>
        <v>0</v>
      </c>
      <c r="O43" s="23">
        <f t="shared" si="72"/>
        <v>0</v>
      </c>
      <c r="P43" s="22">
        <f t="shared" si="73"/>
        <v>0</v>
      </c>
      <c r="Q43" s="22">
        <f t="shared" si="74"/>
        <v>0</v>
      </c>
      <c r="R43" s="22">
        <f t="shared" si="75"/>
        <v>0</v>
      </c>
    </row>
    <row r="44" spans="2:18" ht="21" customHeight="1" x14ac:dyDescent="0.25">
      <c r="B44" s="4"/>
      <c r="C44" s="5" t="s">
        <v>16</v>
      </c>
      <c r="D44" s="6">
        <v>3</v>
      </c>
      <c r="E44" s="8">
        <v>0.9</v>
      </c>
      <c r="F44" s="6">
        <f>E44*1000</f>
        <v>900</v>
      </c>
      <c r="G44" s="6">
        <f t="shared" si="54"/>
        <v>2700</v>
      </c>
      <c r="H44" s="6">
        <f t="shared" si="68"/>
        <v>32400</v>
      </c>
      <c r="I44" s="6">
        <v>3</v>
      </c>
      <c r="J44" s="8">
        <v>1</v>
      </c>
      <c r="K44" s="6">
        <f>J44*1000</f>
        <v>1000</v>
      </c>
      <c r="L44" s="6">
        <f t="shared" si="69"/>
        <v>3000</v>
      </c>
      <c r="M44" s="6">
        <f t="shared" si="70"/>
        <v>36000</v>
      </c>
      <c r="N44" s="6">
        <f t="shared" si="71"/>
        <v>0</v>
      </c>
      <c r="O44" s="25">
        <f t="shared" si="72"/>
        <v>9.9999999999999978E-2</v>
      </c>
      <c r="P44" s="24">
        <f t="shared" si="73"/>
        <v>100</v>
      </c>
      <c r="Q44" s="24">
        <f t="shared" si="74"/>
        <v>300</v>
      </c>
      <c r="R44" s="24">
        <f t="shared" si="75"/>
        <v>3600</v>
      </c>
    </row>
    <row r="45" spans="2:18" s="14" customFormat="1" ht="36.75" customHeight="1" x14ac:dyDescent="0.25">
      <c r="B45" s="10" t="s">
        <v>26</v>
      </c>
      <c r="C45" s="11" t="s">
        <v>39</v>
      </c>
      <c r="D45" s="12">
        <f>SUM(D46:D49)</f>
        <v>4</v>
      </c>
      <c r="E45" s="13"/>
      <c r="F45" s="12"/>
      <c r="G45" s="12">
        <f>SUM(G46:G49)</f>
        <v>4500</v>
      </c>
      <c r="H45" s="12">
        <f>SUM(H46:H49)</f>
        <v>54000</v>
      </c>
      <c r="I45" s="12">
        <f>SUM(I46:I49)</f>
        <v>4</v>
      </c>
      <c r="J45" s="13"/>
      <c r="K45" s="12"/>
      <c r="L45" s="12">
        <f>SUM(L46:L49)</f>
        <v>5400</v>
      </c>
      <c r="M45" s="12">
        <f>SUM(M46:M49)</f>
        <v>64800</v>
      </c>
      <c r="N45" s="12">
        <f>SUM(N46:N49)</f>
        <v>0</v>
      </c>
      <c r="O45" s="13"/>
      <c r="P45" s="12"/>
      <c r="Q45" s="12">
        <f>SUM(Q46:Q49)</f>
        <v>900</v>
      </c>
      <c r="R45" s="12">
        <f>SUM(R46:R49)</f>
        <v>10800</v>
      </c>
    </row>
    <row r="46" spans="2:18" ht="21" customHeight="1" x14ac:dyDescent="0.25">
      <c r="B46" s="4"/>
      <c r="C46" s="5" t="s">
        <v>14</v>
      </c>
      <c r="D46" s="6">
        <v>1</v>
      </c>
      <c r="E46" s="8">
        <v>1.6</v>
      </c>
      <c r="F46" s="6">
        <f>E46*1000</f>
        <v>1600</v>
      </c>
      <c r="G46" s="6">
        <f t="shared" si="54"/>
        <v>1600</v>
      </c>
      <c r="H46" s="6">
        <f t="shared" ref="H46:H49" si="78">G46*12</f>
        <v>19200</v>
      </c>
      <c r="I46" s="6">
        <v>1</v>
      </c>
      <c r="J46" s="8">
        <v>2.2000000000000002</v>
      </c>
      <c r="K46" s="6">
        <f>J46*1000</f>
        <v>2200</v>
      </c>
      <c r="L46" s="6">
        <f t="shared" ref="L46:L49" si="79">K46*I46</f>
        <v>2200</v>
      </c>
      <c r="M46" s="6">
        <f t="shared" ref="M46:M49" si="80">L46*12</f>
        <v>26400</v>
      </c>
      <c r="N46" s="6">
        <f t="shared" ref="N46:N49" si="81">I46-D46</f>
        <v>0</v>
      </c>
      <c r="O46" s="25">
        <f t="shared" ref="O46:O49" si="82">J46-E46</f>
        <v>0.60000000000000009</v>
      </c>
      <c r="P46" s="24">
        <f t="shared" ref="P46:P49" si="83">K46-F46</f>
        <v>600</v>
      </c>
      <c r="Q46" s="24">
        <f t="shared" ref="Q46:Q49" si="84">L46-G46</f>
        <v>600</v>
      </c>
      <c r="R46" s="24">
        <f t="shared" ref="R46:R49" si="85">M46-H46</f>
        <v>7200</v>
      </c>
    </row>
    <row r="47" spans="2:18" ht="21" customHeight="1" x14ac:dyDescent="0.25">
      <c r="B47" s="4"/>
      <c r="C47" s="5" t="s">
        <v>16</v>
      </c>
      <c r="D47" s="6"/>
      <c r="E47" s="8"/>
      <c r="F47" s="6"/>
      <c r="G47" s="6"/>
      <c r="H47" s="6"/>
      <c r="I47" s="6">
        <v>1</v>
      </c>
      <c r="J47" s="8">
        <v>1.2</v>
      </c>
      <c r="K47" s="6">
        <f>J47*1000</f>
        <v>1200</v>
      </c>
      <c r="L47" s="6">
        <f t="shared" si="79"/>
        <v>1200</v>
      </c>
      <c r="M47" s="6">
        <f t="shared" si="80"/>
        <v>14400</v>
      </c>
      <c r="N47" s="24">
        <f t="shared" ref="N47" si="86">I47-D47</f>
        <v>1</v>
      </c>
      <c r="O47" s="25">
        <f t="shared" ref="O47" si="87">J47-E47</f>
        <v>1.2</v>
      </c>
      <c r="P47" s="24">
        <f t="shared" ref="P47" si="88">K47-F47</f>
        <v>1200</v>
      </c>
      <c r="Q47" s="24">
        <f t="shared" ref="Q47" si="89">L47-G47</f>
        <v>1200</v>
      </c>
      <c r="R47" s="24">
        <f t="shared" ref="R47" si="90">M47-H47</f>
        <v>14400</v>
      </c>
    </row>
    <row r="48" spans="2:18" ht="21" customHeight="1" x14ac:dyDescent="0.25">
      <c r="B48" s="4"/>
      <c r="C48" s="5" t="s">
        <v>16</v>
      </c>
      <c r="D48" s="6">
        <v>2</v>
      </c>
      <c r="E48" s="8">
        <v>1</v>
      </c>
      <c r="F48" s="6">
        <f>E48*1000</f>
        <v>1000</v>
      </c>
      <c r="G48" s="6">
        <f t="shared" si="54"/>
        <v>2000</v>
      </c>
      <c r="H48" s="6">
        <f t="shared" si="78"/>
        <v>24000</v>
      </c>
      <c r="I48" s="6">
        <v>1</v>
      </c>
      <c r="J48" s="8">
        <v>1</v>
      </c>
      <c r="K48" s="6">
        <f>J48*1000</f>
        <v>1000</v>
      </c>
      <c r="L48" s="6">
        <f t="shared" si="79"/>
        <v>1000</v>
      </c>
      <c r="M48" s="6">
        <f t="shared" si="80"/>
        <v>12000</v>
      </c>
      <c r="N48" s="24">
        <f t="shared" si="81"/>
        <v>-1</v>
      </c>
      <c r="O48" s="8">
        <f t="shared" si="82"/>
        <v>0</v>
      </c>
      <c r="P48" s="6">
        <f t="shared" si="83"/>
        <v>0</v>
      </c>
      <c r="Q48" s="24">
        <f t="shared" si="84"/>
        <v>-1000</v>
      </c>
      <c r="R48" s="24">
        <f t="shared" si="85"/>
        <v>-12000</v>
      </c>
    </row>
    <row r="49" spans="2:18" ht="21" customHeight="1" x14ac:dyDescent="0.25">
      <c r="B49" s="4"/>
      <c r="C49" s="5" t="s">
        <v>17</v>
      </c>
      <c r="D49" s="6">
        <v>1</v>
      </c>
      <c r="E49" s="23">
        <v>0.9</v>
      </c>
      <c r="F49" s="22">
        <f>E49*1000</f>
        <v>900</v>
      </c>
      <c r="G49" s="22">
        <f t="shared" si="54"/>
        <v>900</v>
      </c>
      <c r="H49" s="6">
        <f t="shared" si="78"/>
        <v>10800</v>
      </c>
      <c r="I49" s="6">
        <v>1</v>
      </c>
      <c r="J49" s="23">
        <v>1</v>
      </c>
      <c r="K49" s="22">
        <f>J49*1000</f>
        <v>1000</v>
      </c>
      <c r="L49" s="22">
        <f t="shared" si="79"/>
        <v>1000</v>
      </c>
      <c r="M49" s="6">
        <f t="shared" si="80"/>
        <v>12000</v>
      </c>
      <c r="N49" s="6">
        <f t="shared" si="81"/>
        <v>0</v>
      </c>
      <c r="O49" s="25">
        <f t="shared" si="82"/>
        <v>9.9999999999999978E-2</v>
      </c>
      <c r="P49" s="24">
        <f t="shared" si="83"/>
        <v>100</v>
      </c>
      <c r="Q49" s="24">
        <f t="shared" si="84"/>
        <v>100</v>
      </c>
      <c r="R49" s="24">
        <f t="shared" si="85"/>
        <v>1200</v>
      </c>
    </row>
    <row r="50" spans="2:18" s="14" customFormat="1" ht="30" x14ac:dyDescent="0.25">
      <c r="B50" s="10" t="s">
        <v>27</v>
      </c>
      <c r="C50" s="11" t="s">
        <v>40</v>
      </c>
      <c r="D50" s="12">
        <f>SUM(D51:D54)</f>
        <v>4</v>
      </c>
      <c r="E50" s="13"/>
      <c r="F50" s="12"/>
      <c r="G50" s="12">
        <f>SUM(G51:G54)</f>
        <v>4500</v>
      </c>
      <c r="H50" s="12">
        <f>SUM(H51:H54)</f>
        <v>54000</v>
      </c>
      <c r="I50" s="12">
        <f>SUM(I51:I54)</f>
        <v>4</v>
      </c>
      <c r="J50" s="13"/>
      <c r="K50" s="12"/>
      <c r="L50" s="12">
        <f>SUM(L51:L54)</f>
        <v>5400</v>
      </c>
      <c r="M50" s="12">
        <f>SUM(M51:M54)</f>
        <v>64800</v>
      </c>
      <c r="N50" s="12">
        <f>SUM(N51:N54)</f>
        <v>0</v>
      </c>
      <c r="O50" s="13"/>
      <c r="P50" s="12"/>
      <c r="Q50" s="12">
        <f>SUM(Q51:Q54)</f>
        <v>900</v>
      </c>
      <c r="R50" s="12">
        <f>SUM(R51:R54)</f>
        <v>10800</v>
      </c>
    </row>
    <row r="51" spans="2:18" ht="21" customHeight="1" x14ac:dyDescent="0.25">
      <c r="B51" s="4"/>
      <c r="C51" s="5" t="s">
        <v>14</v>
      </c>
      <c r="D51" s="6">
        <v>1</v>
      </c>
      <c r="E51" s="8">
        <v>1.6</v>
      </c>
      <c r="F51" s="6">
        <f>E51*1000</f>
        <v>1600</v>
      </c>
      <c r="G51" s="6">
        <f t="shared" si="54"/>
        <v>1600</v>
      </c>
      <c r="H51" s="6">
        <f t="shared" ref="H51:H54" si="91">G51*12</f>
        <v>19200</v>
      </c>
      <c r="I51" s="6">
        <v>1</v>
      </c>
      <c r="J51" s="8">
        <v>2.2000000000000002</v>
      </c>
      <c r="K51" s="6">
        <f>J51*1000</f>
        <v>2200</v>
      </c>
      <c r="L51" s="6">
        <f t="shared" ref="L51:L54" si="92">K51*I51</f>
        <v>2200</v>
      </c>
      <c r="M51" s="6">
        <f t="shared" ref="M51:M54" si="93">L51*12</f>
        <v>26400</v>
      </c>
      <c r="N51" s="6">
        <f t="shared" ref="N51:N54" si="94">I51-D51</f>
        <v>0</v>
      </c>
      <c r="O51" s="25">
        <f t="shared" ref="O51:O54" si="95">J51-E51</f>
        <v>0.60000000000000009</v>
      </c>
      <c r="P51" s="24">
        <f t="shared" ref="P51:P54" si="96">K51-F51</f>
        <v>600</v>
      </c>
      <c r="Q51" s="24">
        <f t="shared" ref="Q51:Q54" si="97">L51-G51</f>
        <v>600</v>
      </c>
      <c r="R51" s="24">
        <f t="shared" ref="R51:R54" si="98">M51-H51</f>
        <v>7200</v>
      </c>
    </row>
    <row r="52" spans="2:18" ht="21" customHeight="1" x14ac:dyDescent="0.25">
      <c r="B52" s="4"/>
      <c r="C52" s="5" t="s">
        <v>16</v>
      </c>
      <c r="D52" s="6"/>
      <c r="E52" s="8"/>
      <c r="F52" s="6"/>
      <c r="G52" s="6"/>
      <c r="H52" s="6"/>
      <c r="I52" s="6">
        <v>1</v>
      </c>
      <c r="J52" s="8">
        <v>1.2</v>
      </c>
      <c r="K52" s="6">
        <f>J52*1000</f>
        <v>1200</v>
      </c>
      <c r="L52" s="6">
        <f t="shared" si="92"/>
        <v>1200</v>
      </c>
      <c r="M52" s="6">
        <f t="shared" si="93"/>
        <v>14400</v>
      </c>
      <c r="N52" s="24">
        <f t="shared" ref="N52" si="99">I52-D52</f>
        <v>1</v>
      </c>
      <c r="O52" s="25">
        <f t="shared" ref="O52" si="100">J52-E52</f>
        <v>1.2</v>
      </c>
      <c r="P52" s="24">
        <f t="shared" ref="P52" si="101">K52-F52</f>
        <v>1200</v>
      </c>
      <c r="Q52" s="24">
        <f t="shared" ref="Q52" si="102">L52-G52</f>
        <v>1200</v>
      </c>
      <c r="R52" s="24">
        <f t="shared" ref="R52" si="103">M52-H52</f>
        <v>14400</v>
      </c>
    </row>
    <row r="53" spans="2:18" ht="21" customHeight="1" x14ac:dyDescent="0.25">
      <c r="B53" s="4"/>
      <c r="C53" s="5" t="s">
        <v>16</v>
      </c>
      <c r="D53" s="6">
        <v>2</v>
      </c>
      <c r="E53" s="8">
        <v>1</v>
      </c>
      <c r="F53" s="6">
        <f>E53*1000</f>
        <v>1000</v>
      </c>
      <c r="G53" s="6">
        <f t="shared" si="54"/>
        <v>2000</v>
      </c>
      <c r="H53" s="6">
        <f t="shared" si="91"/>
        <v>24000</v>
      </c>
      <c r="I53" s="6">
        <v>1</v>
      </c>
      <c r="J53" s="8">
        <v>1</v>
      </c>
      <c r="K53" s="6">
        <f>J53*1000</f>
        <v>1000</v>
      </c>
      <c r="L53" s="6">
        <f t="shared" si="92"/>
        <v>1000</v>
      </c>
      <c r="M53" s="6">
        <f t="shared" si="93"/>
        <v>12000</v>
      </c>
      <c r="N53" s="24">
        <f t="shared" si="94"/>
        <v>-1</v>
      </c>
      <c r="O53" s="8">
        <f t="shared" si="95"/>
        <v>0</v>
      </c>
      <c r="P53" s="6">
        <f t="shared" si="96"/>
        <v>0</v>
      </c>
      <c r="Q53" s="24">
        <f t="shared" si="97"/>
        <v>-1000</v>
      </c>
      <c r="R53" s="24">
        <f t="shared" si="98"/>
        <v>-12000</v>
      </c>
    </row>
    <row r="54" spans="2:18" ht="21" customHeight="1" x14ac:dyDescent="0.25">
      <c r="B54" s="4"/>
      <c r="C54" s="5" t="s">
        <v>17</v>
      </c>
      <c r="D54" s="6">
        <v>1</v>
      </c>
      <c r="E54" s="8">
        <v>0.9</v>
      </c>
      <c r="F54" s="6">
        <f>E54*1000</f>
        <v>900</v>
      </c>
      <c r="G54" s="6">
        <f t="shared" si="54"/>
        <v>900</v>
      </c>
      <c r="H54" s="6">
        <f t="shared" si="91"/>
        <v>10800</v>
      </c>
      <c r="I54" s="6">
        <v>1</v>
      </c>
      <c r="J54" s="8">
        <v>1</v>
      </c>
      <c r="K54" s="6">
        <f>J54*1000</f>
        <v>1000</v>
      </c>
      <c r="L54" s="6">
        <f t="shared" si="92"/>
        <v>1000</v>
      </c>
      <c r="M54" s="6">
        <f t="shared" si="93"/>
        <v>12000</v>
      </c>
      <c r="N54" s="6">
        <f t="shared" si="94"/>
        <v>0</v>
      </c>
      <c r="O54" s="25">
        <f t="shared" si="95"/>
        <v>9.9999999999999978E-2</v>
      </c>
      <c r="P54" s="24">
        <f t="shared" si="96"/>
        <v>100</v>
      </c>
      <c r="Q54" s="24">
        <f t="shared" si="97"/>
        <v>100</v>
      </c>
      <c r="R54" s="24">
        <f t="shared" si="98"/>
        <v>1200</v>
      </c>
    </row>
    <row r="55" spans="2:18" s="14" customFormat="1" ht="30" x14ac:dyDescent="0.25">
      <c r="B55" s="10" t="s">
        <v>28</v>
      </c>
      <c r="C55" s="11" t="s">
        <v>41</v>
      </c>
      <c r="D55" s="12">
        <f>SUM(D56:D58)</f>
        <v>8</v>
      </c>
      <c r="E55" s="13"/>
      <c r="F55" s="12"/>
      <c r="G55" s="12">
        <f>SUM(G56:G58)</f>
        <v>8200</v>
      </c>
      <c r="H55" s="12">
        <f>SUM(H56:H58)</f>
        <v>98400</v>
      </c>
      <c r="I55" s="12">
        <f>SUM(I56:I58)</f>
        <v>8</v>
      </c>
      <c r="J55" s="13"/>
      <c r="K55" s="12"/>
      <c r="L55" s="12">
        <f>SUM(L56:L58)</f>
        <v>9800</v>
      </c>
      <c r="M55" s="12">
        <f>SUM(M56:M58)</f>
        <v>117600</v>
      </c>
      <c r="N55" s="12">
        <f>SUM(N56:N58)</f>
        <v>0</v>
      </c>
      <c r="O55" s="13"/>
      <c r="P55" s="12"/>
      <c r="Q55" s="12">
        <f>SUM(Q56:Q58)</f>
        <v>1600</v>
      </c>
      <c r="R55" s="12">
        <f>SUM(R56:R58)</f>
        <v>19200</v>
      </c>
    </row>
    <row r="56" spans="2:18" ht="21" customHeight="1" x14ac:dyDescent="0.25">
      <c r="B56" s="4"/>
      <c r="C56" s="5" t="s">
        <v>14</v>
      </c>
      <c r="D56" s="6">
        <v>1</v>
      </c>
      <c r="E56" s="8">
        <v>1.6</v>
      </c>
      <c r="F56" s="6">
        <f>E56*1000</f>
        <v>1600</v>
      </c>
      <c r="G56" s="6">
        <f t="shared" si="54"/>
        <v>1600</v>
      </c>
      <c r="H56" s="6">
        <f t="shared" ref="H56:H58" si="104">G56*12</f>
        <v>19200</v>
      </c>
      <c r="I56" s="6">
        <v>1</v>
      </c>
      <c r="J56" s="8">
        <v>2.2000000000000002</v>
      </c>
      <c r="K56" s="6">
        <f>J56*1000</f>
        <v>2200</v>
      </c>
      <c r="L56" s="6">
        <f t="shared" ref="L56:L58" si="105">K56*I56</f>
        <v>2200</v>
      </c>
      <c r="M56" s="6">
        <f t="shared" ref="M56:M58" si="106">L56*12</f>
        <v>26400</v>
      </c>
      <c r="N56" s="6">
        <f t="shared" ref="N56:N58" si="107">I56-D56</f>
        <v>0</v>
      </c>
      <c r="O56" s="25">
        <f t="shared" ref="O56:O58" si="108">J56-E56</f>
        <v>0.60000000000000009</v>
      </c>
      <c r="P56" s="24">
        <f t="shared" ref="P56:P58" si="109">K56-F56</f>
        <v>600</v>
      </c>
      <c r="Q56" s="24">
        <f t="shared" ref="Q56:Q58" si="110">L56-G56</f>
        <v>600</v>
      </c>
      <c r="R56" s="24">
        <f t="shared" ref="R56:R58" si="111">M56-H56</f>
        <v>7200</v>
      </c>
    </row>
    <row r="57" spans="2:18" ht="21" customHeight="1" x14ac:dyDescent="0.25">
      <c r="B57" s="4"/>
      <c r="C57" s="5" t="s">
        <v>16</v>
      </c>
      <c r="D57" s="6">
        <v>3</v>
      </c>
      <c r="E57" s="8">
        <v>1</v>
      </c>
      <c r="F57" s="6">
        <f>E57*1000</f>
        <v>1000</v>
      </c>
      <c r="G57" s="6">
        <f t="shared" si="54"/>
        <v>3000</v>
      </c>
      <c r="H57" s="6">
        <f t="shared" si="104"/>
        <v>36000</v>
      </c>
      <c r="I57" s="6">
        <v>3</v>
      </c>
      <c r="J57" s="8">
        <v>1.2</v>
      </c>
      <c r="K57" s="6">
        <f>J57*1000</f>
        <v>1200</v>
      </c>
      <c r="L57" s="6">
        <f t="shared" si="105"/>
        <v>3600</v>
      </c>
      <c r="M57" s="6">
        <f t="shared" si="106"/>
        <v>43200</v>
      </c>
      <c r="N57" s="6">
        <f t="shared" si="107"/>
        <v>0</v>
      </c>
      <c r="O57" s="25">
        <f t="shared" si="108"/>
        <v>0.19999999999999996</v>
      </c>
      <c r="P57" s="24">
        <f t="shared" si="109"/>
        <v>200</v>
      </c>
      <c r="Q57" s="24">
        <f t="shared" si="110"/>
        <v>600</v>
      </c>
      <c r="R57" s="24">
        <f t="shared" si="111"/>
        <v>7200</v>
      </c>
    </row>
    <row r="58" spans="2:18" ht="21" customHeight="1" x14ac:dyDescent="0.25">
      <c r="B58" s="4"/>
      <c r="C58" s="5" t="s">
        <v>17</v>
      </c>
      <c r="D58" s="6">
        <v>4</v>
      </c>
      <c r="E58" s="8">
        <v>0.9</v>
      </c>
      <c r="F58" s="6">
        <f>E58*1000</f>
        <v>900</v>
      </c>
      <c r="G58" s="6">
        <f t="shared" si="54"/>
        <v>3600</v>
      </c>
      <c r="H58" s="6">
        <f t="shared" si="104"/>
        <v>43200</v>
      </c>
      <c r="I58" s="6">
        <v>4</v>
      </c>
      <c r="J58" s="8">
        <v>1</v>
      </c>
      <c r="K58" s="6">
        <f>J58*1000</f>
        <v>1000</v>
      </c>
      <c r="L58" s="6">
        <f t="shared" si="105"/>
        <v>4000</v>
      </c>
      <c r="M58" s="6">
        <f t="shared" si="106"/>
        <v>48000</v>
      </c>
      <c r="N58" s="6">
        <f t="shared" si="107"/>
        <v>0</v>
      </c>
      <c r="O58" s="25">
        <f t="shared" si="108"/>
        <v>9.9999999999999978E-2</v>
      </c>
      <c r="P58" s="24">
        <f t="shared" si="109"/>
        <v>100</v>
      </c>
      <c r="Q58" s="24">
        <f t="shared" si="110"/>
        <v>400</v>
      </c>
      <c r="R58" s="24">
        <f t="shared" si="111"/>
        <v>4800</v>
      </c>
    </row>
    <row r="59" spans="2:18" s="14" customFormat="1" ht="30" x14ac:dyDescent="0.25">
      <c r="B59" s="10" t="s">
        <v>29</v>
      </c>
      <c r="C59" s="11" t="s">
        <v>42</v>
      </c>
      <c r="D59" s="12">
        <f>SUM(D60:D62)</f>
        <v>8</v>
      </c>
      <c r="E59" s="13"/>
      <c r="F59" s="12"/>
      <c r="G59" s="12">
        <f>SUM(G60:G62)</f>
        <v>8300</v>
      </c>
      <c r="H59" s="12">
        <f>SUM(H60:H62)</f>
        <v>99600</v>
      </c>
      <c r="I59" s="12">
        <f>SUM(I60:I62)</f>
        <v>8</v>
      </c>
      <c r="J59" s="13"/>
      <c r="K59" s="12"/>
      <c r="L59" s="12">
        <f>SUM(L60:L62)</f>
        <v>10000</v>
      </c>
      <c r="M59" s="12">
        <f>SUM(M60:M62)</f>
        <v>120000</v>
      </c>
      <c r="N59" s="12">
        <f>SUM(N60:N62)</f>
        <v>0</v>
      </c>
      <c r="O59" s="13"/>
      <c r="P59" s="12"/>
      <c r="Q59" s="12">
        <f>SUM(Q60:Q62)</f>
        <v>1700</v>
      </c>
      <c r="R59" s="12">
        <f>SUM(R60:R62)</f>
        <v>20400</v>
      </c>
    </row>
    <row r="60" spans="2:18" ht="21" customHeight="1" x14ac:dyDescent="0.25">
      <c r="B60" s="4"/>
      <c r="C60" s="5" t="s">
        <v>14</v>
      </c>
      <c r="D60" s="6">
        <v>1</v>
      </c>
      <c r="E60" s="8">
        <v>1.6</v>
      </c>
      <c r="F60" s="6">
        <f>E60*1000</f>
        <v>1600</v>
      </c>
      <c r="G60" s="6">
        <f t="shared" si="54"/>
        <v>1600</v>
      </c>
      <c r="H60" s="6">
        <f t="shared" ref="H60:H61" si="112">G60*12</f>
        <v>19200</v>
      </c>
      <c r="I60" s="6">
        <v>1</v>
      </c>
      <c r="J60" s="8">
        <v>2.2000000000000002</v>
      </c>
      <c r="K60" s="6">
        <f>J60*1000</f>
        <v>2200</v>
      </c>
      <c r="L60" s="6">
        <f t="shared" ref="L60:L62" si="113">K60*I60</f>
        <v>2200</v>
      </c>
      <c r="M60" s="6">
        <f t="shared" ref="M60:M61" si="114">L60*12</f>
        <v>26400</v>
      </c>
      <c r="N60" s="6">
        <f t="shared" ref="N60:N62" si="115">I60-D60</f>
        <v>0</v>
      </c>
      <c r="O60" s="25">
        <f t="shared" ref="O60:O62" si="116">J60-E60</f>
        <v>0.60000000000000009</v>
      </c>
      <c r="P60" s="24">
        <f t="shared" ref="P60:P62" si="117">K60-F60</f>
        <v>600</v>
      </c>
      <c r="Q60" s="24">
        <f t="shared" ref="Q60:Q62" si="118">L60-G60</f>
        <v>600</v>
      </c>
      <c r="R60" s="24">
        <f t="shared" ref="R60:R62" si="119">M60-H60</f>
        <v>7200</v>
      </c>
    </row>
    <row r="61" spans="2:18" ht="21" customHeight="1" x14ac:dyDescent="0.25">
      <c r="B61" s="4"/>
      <c r="C61" s="5" t="s">
        <v>16</v>
      </c>
      <c r="D61" s="6">
        <v>4</v>
      </c>
      <c r="E61" s="8">
        <v>1</v>
      </c>
      <c r="F61" s="6">
        <f>E61*1000</f>
        <v>1000</v>
      </c>
      <c r="G61" s="6">
        <f t="shared" si="54"/>
        <v>4000</v>
      </c>
      <c r="H61" s="6">
        <f t="shared" si="112"/>
        <v>48000</v>
      </c>
      <c r="I61" s="6">
        <v>4</v>
      </c>
      <c r="J61" s="8">
        <v>1.2</v>
      </c>
      <c r="K61" s="6">
        <f>J61*1000</f>
        <v>1200</v>
      </c>
      <c r="L61" s="6">
        <f t="shared" si="113"/>
        <v>4800</v>
      </c>
      <c r="M61" s="6">
        <f t="shared" si="114"/>
        <v>57600</v>
      </c>
      <c r="N61" s="6">
        <f t="shared" si="115"/>
        <v>0</v>
      </c>
      <c r="O61" s="25">
        <f t="shared" si="116"/>
        <v>0.19999999999999996</v>
      </c>
      <c r="P61" s="24">
        <f t="shared" si="117"/>
        <v>200</v>
      </c>
      <c r="Q61" s="24">
        <f t="shared" si="118"/>
        <v>800</v>
      </c>
      <c r="R61" s="24">
        <f t="shared" si="119"/>
        <v>9600</v>
      </c>
    </row>
    <row r="62" spans="2:18" ht="21" customHeight="1" x14ac:dyDescent="0.25">
      <c r="B62" s="4"/>
      <c r="C62" s="5" t="s">
        <v>17</v>
      </c>
      <c r="D62" s="6">
        <v>3</v>
      </c>
      <c r="E62" s="8">
        <v>0.9</v>
      </c>
      <c r="F62" s="6">
        <f>E62*1000</f>
        <v>900</v>
      </c>
      <c r="G62" s="6">
        <f t="shared" si="54"/>
        <v>2700</v>
      </c>
      <c r="H62" s="6">
        <f>G62*12</f>
        <v>32400</v>
      </c>
      <c r="I62" s="6">
        <v>3</v>
      </c>
      <c r="J62" s="8">
        <v>1</v>
      </c>
      <c r="K62" s="6">
        <f>J62*1000</f>
        <v>1000</v>
      </c>
      <c r="L62" s="6">
        <f t="shared" si="113"/>
        <v>3000</v>
      </c>
      <c r="M62" s="6">
        <f>L62*12</f>
        <v>36000</v>
      </c>
      <c r="N62" s="6">
        <f t="shared" si="115"/>
        <v>0</v>
      </c>
      <c r="O62" s="25">
        <f t="shared" si="116"/>
        <v>9.9999999999999978E-2</v>
      </c>
      <c r="P62" s="24">
        <f t="shared" si="117"/>
        <v>100</v>
      </c>
      <c r="Q62" s="24">
        <f t="shared" si="118"/>
        <v>300</v>
      </c>
      <c r="R62" s="24">
        <f t="shared" si="119"/>
        <v>3600</v>
      </c>
    </row>
    <row r="63" spans="2:18" s="14" customFormat="1" ht="21" customHeight="1" x14ac:dyDescent="0.25">
      <c r="B63" s="10" t="s">
        <v>33</v>
      </c>
      <c r="C63" s="11" t="s">
        <v>30</v>
      </c>
      <c r="D63" s="12">
        <f>D64+D65+D69</f>
        <v>12</v>
      </c>
      <c r="E63" s="13"/>
      <c r="F63" s="12"/>
      <c r="G63" s="12">
        <f>G64+G65+G69</f>
        <v>20600</v>
      </c>
      <c r="H63" s="12">
        <f>H64+H65+H69</f>
        <v>247200</v>
      </c>
      <c r="I63" s="12">
        <f>I64+I65+I69</f>
        <v>12</v>
      </c>
      <c r="J63" s="13"/>
      <c r="K63" s="12"/>
      <c r="L63" s="12">
        <f>L64+L65+L69</f>
        <v>20700</v>
      </c>
      <c r="M63" s="12">
        <f>M64+M65+M69</f>
        <v>248400</v>
      </c>
      <c r="N63" s="12">
        <f>N64+N65+N69</f>
        <v>0</v>
      </c>
      <c r="O63" s="13"/>
      <c r="P63" s="12"/>
      <c r="Q63" s="12">
        <f>Q64+Q65+Q69</f>
        <v>100</v>
      </c>
      <c r="R63" s="12">
        <f>R64+R65+R69</f>
        <v>1200</v>
      </c>
    </row>
    <row r="64" spans="2:18" ht="21" customHeight="1" x14ac:dyDescent="0.25">
      <c r="B64" s="4"/>
      <c r="C64" s="5" t="s">
        <v>12</v>
      </c>
      <c r="D64" s="6">
        <v>1</v>
      </c>
      <c r="E64" s="8">
        <v>3.6</v>
      </c>
      <c r="F64" s="6">
        <f>E64*1000</f>
        <v>3600</v>
      </c>
      <c r="G64" s="6">
        <f t="shared" si="54"/>
        <v>3600</v>
      </c>
      <c r="H64" s="6">
        <f>G64*12</f>
        <v>43200</v>
      </c>
      <c r="I64" s="6">
        <v>1</v>
      </c>
      <c r="J64" s="8">
        <v>3.6</v>
      </c>
      <c r="K64" s="6">
        <f>J64*1000</f>
        <v>3600</v>
      </c>
      <c r="L64" s="6">
        <f t="shared" ref="L64" si="120">K64*I64</f>
        <v>3600</v>
      </c>
      <c r="M64" s="6">
        <f>L64*12</f>
        <v>43200</v>
      </c>
      <c r="N64" s="6">
        <f t="shared" ref="N64:R64" si="121">I64-D64</f>
        <v>0</v>
      </c>
      <c r="O64" s="8">
        <f t="shared" si="121"/>
        <v>0</v>
      </c>
      <c r="P64" s="6">
        <f t="shared" si="121"/>
        <v>0</v>
      </c>
      <c r="Q64" s="6">
        <f t="shared" si="121"/>
        <v>0</v>
      </c>
      <c r="R64" s="6">
        <f t="shared" si="121"/>
        <v>0</v>
      </c>
    </row>
    <row r="65" spans="2:18" s="19" customFormat="1" ht="36" customHeight="1" x14ac:dyDescent="0.25">
      <c r="B65" s="15">
        <v>1</v>
      </c>
      <c r="C65" s="16" t="s">
        <v>31</v>
      </c>
      <c r="D65" s="17">
        <f>SUM(D66:D68)</f>
        <v>5</v>
      </c>
      <c r="E65" s="18"/>
      <c r="F65" s="17"/>
      <c r="G65" s="17">
        <f>SUM(G66:G68)</f>
        <v>7800</v>
      </c>
      <c r="H65" s="17">
        <f>SUM(H66:H68)</f>
        <v>93600</v>
      </c>
      <c r="I65" s="17">
        <f>SUM(I66:I68)</f>
        <v>5</v>
      </c>
      <c r="J65" s="18"/>
      <c r="K65" s="17"/>
      <c r="L65" s="17">
        <f>SUM(L66:L68)</f>
        <v>7800</v>
      </c>
      <c r="M65" s="17">
        <f>SUM(M66:M68)</f>
        <v>93600</v>
      </c>
      <c r="N65" s="17">
        <f>SUM(N66:N68)</f>
        <v>0</v>
      </c>
      <c r="O65" s="18"/>
      <c r="P65" s="17"/>
      <c r="Q65" s="17">
        <f>SUM(Q66:Q68)</f>
        <v>0</v>
      </c>
      <c r="R65" s="17">
        <f>SUM(R66:R68)</f>
        <v>0</v>
      </c>
    </row>
    <row r="66" spans="2:18" ht="21" customHeight="1" x14ac:dyDescent="0.25">
      <c r="B66" s="4"/>
      <c r="C66" s="5" t="s">
        <v>14</v>
      </c>
      <c r="D66" s="6">
        <v>1</v>
      </c>
      <c r="E66" s="8">
        <v>2.2000000000000002</v>
      </c>
      <c r="F66" s="6">
        <f>E66*1000</f>
        <v>2200</v>
      </c>
      <c r="G66" s="6">
        <f t="shared" si="54"/>
        <v>2200</v>
      </c>
      <c r="H66" s="6">
        <f t="shared" ref="H66:H68" si="122">G66*12</f>
        <v>26400</v>
      </c>
      <c r="I66" s="6">
        <v>1</v>
      </c>
      <c r="J66" s="8">
        <v>2.2000000000000002</v>
      </c>
      <c r="K66" s="6">
        <f>J66*1000</f>
        <v>2200</v>
      </c>
      <c r="L66" s="6">
        <f t="shared" ref="L66:L68" si="123">K66*I66</f>
        <v>2200</v>
      </c>
      <c r="M66" s="6">
        <f t="shared" ref="M66:M68" si="124">L66*12</f>
        <v>26400</v>
      </c>
      <c r="N66" s="6">
        <f t="shared" ref="N66:N68" si="125">I66-D66</f>
        <v>0</v>
      </c>
      <c r="O66" s="8">
        <f t="shared" ref="O66:O68" si="126">J66-E66</f>
        <v>0</v>
      </c>
      <c r="P66" s="6">
        <f t="shared" ref="P66:P68" si="127">K66-F66</f>
        <v>0</v>
      </c>
      <c r="Q66" s="6">
        <f t="shared" ref="Q66:Q68" si="128">L66-G66</f>
        <v>0</v>
      </c>
      <c r="R66" s="6">
        <f t="shared" ref="R66:R68" si="129">M66-H66</f>
        <v>0</v>
      </c>
    </row>
    <row r="67" spans="2:18" ht="21" customHeight="1" x14ac:dyDescent="0.25">
      <c r="B67" s="4"/>
      <c r="C67" s="5" t="s">
        <v>15</v>
      </c>
      <c r="D67" s="6">
        <v>2</v>
      </c>
      <c r="E67" s="23">
        <v>1.5</v>
      </c>
      <c r="F67" s="6">
        <f>E67*1000</f>
        <v>1500</v>
      </c>
      <c r="G67" s="6">
        <f t="shared" si="54"/>
        <v>3000</v>
      </c>
      <c r="H67" s="6">
        <f t="shared" si="122"/>
        <v>36000</v>
      </c>
      <c r="I67" s="6">
        <v>2</v>
      </c>
      <c r="J67" s="23">
        <v>1.5</v>
      </c>
      <c r="K67" s="6">
        <f>J67*1000</f>
        <v>1500</v>
      </c>
      <c r="L67" s="6">
        <f t="shared" si="123"/>
        <v>3000</v>
      </c>
      <c r="M67" s="6">
        <f t="shared" si="124"/>
        <v>36000</v>
      </c>
      <c r="N67" s="6">
        <f t="shared" si="125"/>
        <v>0</v>
      </c>
      <c r="O67" s="23">
        <f t="shared" si="126"/>
        <v>0</v>
      </c>
      <c r="P67" s="6">
        <f t="shared" si="127"/>
        <v>0</v>
      </c>
      <c r="Q67" s="6">
        <f t="shared" si="128"/>
        <v>0</v>
      </c>
      <c r="R67" s="6">
        <f t="shared" si="129"/>
        <v>0</v>
      </c>
    </row>
    <row r="68" spans="2:18" ht="21" customHeight="1" x14ac:dyDescent="0.25">
      <c r="B68" s="4"/>
      <c r="C68" s="5" t="s">
        <v>16</v>
      </c>
      <c r="D68" s="6">
        <v>2</v>
      </c>
      <c r="E68" s="23">
        <v>1.3</v>
      </c>
      <c r="F68" s="6">
        <f>E68*1000</f>
        <v>1300</v>
      </c>
      <c r="G68" s="6">
        <f t="shared" si="54"/>
        <v>2600</v>
      </c>
      <c r="H68" s="6">
        <f t="shared" si="122"/>
        <v>31200</v>
      </c>
      <c r="I68" s="6">
        <v>2</v>
      </c>
      <c r="J68" s="23">
        <v>1.3</v>
      </c>
      <c r="K68" s="6">
        <f>J68*1000</f>
        <v>1300</v>
      </c>
      <c r="L68" s="6">
        <f t="shared" si="123"/>
        <v>2600</v>
      </c>
      <c r="M68" s="6">
        <f t="shared" si="124"/>
        <v>31200</v>
      </c>
      <c r="N68" s="6">
        <f t="shared" si="125"/>
        <v>0</v>
      </c>
      <c r="O68" s="23">
        <f t="shared" si="126"/>
        <v>0</v>
      </c>
      <c r="P68" s="6">
        <f t="shared" si="127"/>
        <v>0</v>
      </c>
      <c r="Q68" s="6">
        <f t="shared" si="128"/>
        <v>0</v>
      </c>
      <c r="R68" s="6">
        <f t="shared" si="129"/>
        <v>0</v>
      </c>
    </row>
    <row r="69" spans="2:18" s="19" customFormat="1" ht="21" customHeight="1" x14ac:dyDescent="0.25">
      <c r="B69" s="15">
        <v>2</v>
      </c>
      <c r="C69" s="16" t="s">
        <v>32</v>
      </c>
      <c r="D69" s="17">
        <f>SUM(D70:D74)</f>
        <v>6</v>
      </c>
      <c r="E69" s="18"/>
      <c r="F69" s="17"/>
      <c r="G69" s="17">
        <f>SUM(G70:G74)</f>
        <v>9200</v>
      </c>
      <c r="H69" s="17">
        <f>SUM(H70:H74)</f>
        <v>110400</v>
      </c>
      <c r="I69" s="17">
        <f>SUM(I70:I74)</f>
        <v>6</v>
      </c>
      <c r="J69" s="18"/>
      <c r="K69" s="17"/>
      <c r="L69" s="17">
        <f>SUM(L70:L74)</f>
        <v>9300</v>
      </c>
      <c r="M69" s="17">
        <f>SUM(M70:M74)</f>
        <v>111600</v>
      </c>
      <c r="N69" s="17">
        <f>SUM(N70:N74)</f>
        <v>0</v>
      </c>
      <c r="O69" s="18"/>
      <c r="P69" s="17"/>
      <c r="Q69" s="17">
        <f>SUM(Q70:Q74)</f>
        <v>100</v>
      </c>
      <c r="R69" s="17">
        <f>SUM(R70:R74)</f>
        <v>1200</v>
      </c>
    </row>
    <row r="70" spans="2:18" ht="21" customHeight="1" x14ac:dyDescent="0.25">
      <c r="B70" s="4"/>
      <c r="C70" s="5" t="s">
        <v>14</v>
      </c>
      <c r="D70" s="6">
        <v>1</v>
      </c>
      <c r="E70" s="8">
        <v>2.2000000000000002</v>
      </c>
      <c r="F70" s="6">
        <f>E70*1000</f>
        <v>2200</v>
      </c>
      <c r="G70" s="6">
        <f t="shared" si="54"/>
        <v>2200</v>
      </c>
      <c r="H70" s="6">
        <f t="shared" ref="H70:H74" si="130">G70*12</f>
        <v>26400</v>
      </c>
      <c r="I70" s="6">
        <v>1</v>
      </c>
      <c r="J70" s="8">
        <v>2.2000000000000002</v>
      </c>
      <c r="K70" s="6">
        <f>J70*1000</f>
        <v>2200</v>
      </c>
      <c r="L70" s="6">
        <f t="shared" ref="L70:L74" si="131">K70*I70</f>
        <v>2200</v>
      </c>
      <c r="M70" s="6">
        <f t="shared" ref="M70:M74" si="132">L70*12</f>
        <v>26400</v>
      </c>
      <c r="N70" s="6">
        <f t="shared" ref="N70:N74" si="133">I70-D70</f>
        <v>0</v>
      </c>
      <c r="O70" s="8">
        <f t="shared" ref="O70:O74" si="134">J70-E70</f>
        <v>0</v>
      </c>
      <c r="P70" s="6">
        <f t="shared" ref="P70:P74" si="135">K70-F70</f>
        <v>0</v>
      </c>
      <c r="Q70" s="6">
        <f t="shared" ref="Q70:Q74" si="136">L70-G70</f>
        <v>0</v>
      </c>
      <c r="R70" s="6">
        <f t="shared" ref="R70:R74" si="137">M70-H70</f>
        <v>0</v>
      </c>
    </row>
    <row r="71" spans="2:18" ht="21" customHeight="1" x14ac:dyDescent="0.25">
      <c r="B71" s="4"/>
      <c r="C71" s="5" t="s">
        <v>19</v>
      </c>
      <c r="D71" s="6">
        <v>1</v>
      </c>
      <c r="E71" s="8">
        <v>2</v>
      </c>
      <c r="F71" s="6">
        <f>E71*1000</f>
        <v>2000</v>
      </c>
      <c r="G71" s="6">
        <f t="shared" si="54"/>
        <v>2000</v>
      </c>
      <c r="H71" s="6">
        <f t="shared" si="130"/>
        <v>24000</v>
      </c>
      <c r="I71" s="6">
        <v>1</v>
      </c>
      <c r="J71" s="8">
        <v>2</v>
      </c>
      <c r="K71" s="6">
        <f>J71*1000</f>
        <v>2000</v>
      </c>
      <c r="L71" s="6">
        <f t="shared" si="131"/>
        <v>2000</v>
      </c>
      <c r="M71" s="6">
        <f t="shared" si="132"/>
        <v>24000</v>
      </c>
      <c r="N71" s="6">
        <f t="shared" si="133"/>
        <v>0</v>
      </c>
      <c r="O71" s="8">
        <f t="shared" si="134"/>
        <v>0</v>
      </c>
      <c r="P71" s="6">
        <f t="shared" si="135"/>
        <v>0</v>
      </c>
      <c r="Q71" s="6">
        <f t="shared" si="136"/>
        <v>0</v>
      </c>
      <c r="R71" s="6">
        <f t="shared" si="137"/>
        <v>0</v>
      </c>
    </row>
    <row r="72" spans="2:18" ht="21" customHeight="1" x14ac:dyDescent="0.25">
      <c r="B72" s="4"/>
      <c r="C72" s="5" t="s">
        <v>15</v>
      </c>
      <c r="D72" s="6">
        <v>1</v>
      </c>
      <c r="E72" s="23">
        <v>1.5</v>
      </c>
      <c r="F72" s="6">
        <f>E72*1000</f>
        <v>1500</v>
      </c>
      <c r="G72" s="6">
        <f t="shared" si="54"/>
        <v>1500</v>
      </c>
      <c r="H72" s="6">
        <f t="shared" si="130"/>
        <v>18000</v>
      </c>
      <c r="I72" s="6">
        <v>1</v>
      </c>
      <c r="J72" s="23">
        <v>1.5</v>
      </c>
      <c r="K72" s="6">
        <f>J72*1000</f>
        <v>1500</v>
      </c>
      <c r="L72" s="6">
        <f t="shared" si="131"/>
        <v>1500</v>
      </c>
      <c r="M72" s="6">
        <f t="shared" si="132"/>
        <v>18000</v>
      </c>
      <c r="N72" s="6">
        <f t="shared" si="133"/>
        <v>0</v>
      </c>
      <c r="O72" s="23">
        <f t="shared" si="134"/>
        <v>0</v>
      </c>
      <c r="P72" s="6">
        <f t="shared" si="135"/>
        <v>0</v>
      </c>
      <c r="Q72" s="6">
        <f t="shared" si="136"/>
        <v>0</v>
      </c>
      <c r="R72" s="6">
        <f t="shared" si="137"/>
        <v>0</v>
      </c>
    </row>
    <row r="73" spans="2:18" ht="21" customHeight="1" x14ac:dyDescent="0.25">
      <c r="B73" s="4"/>
      <c r="C73" s="5" t="s">
        <v>16</v>
      </c>
      <c r="D73" s="6">
        <v>2</v>
      </c>
      <c r="E73" s="8">
        <v>1.3</v>
      </c>
      <c r="F73" s="6">
        <f>E73*1000</f>
        <v>1300</v>
      </c>
      <c r="G73" s="6">
        <f t="shared" si="54"/>
        <v>2600</v>
      </c>
      <c r="H73" s="6">
        <f t="shared" si="130"/>
        <v>31200</v>
      </c>
      <c r="I73" s="6">
        <v>2</v>
      </c>
      <c r="J73" s="8">
        <v>1.3</v>
      </c>
      <c r="K73" s="6">
        <f>J73*1000</f>
        <v>1300</v>
      </c>
      <c r="L73" s="6">
        <f t="shared" si="131"/>
        <v>2600</v>
      </c>
      <c r="M73" s="6">
        <f t="shared" si="132"/>
        <v>31200</v>
      </c>
      <c r="N73" s="6">
        <f t="shared" si="133"/>
        <v>0</v>
      </c>
      <c r="O73" s="8">
        <f t="shared" si="134"/>
        <v>0</v>
      </c>
      <c r="P73" s="6">
        <f t="shared" si="135"/>
        <v>0</v>
      </c>
      <c r="Q73" s="6">
        <f t="shared" si="136"/>
        <v>0</v>
      </c>
      <c r="R73" s="6">
        <f t="shared" si="137"/>
        <v>0</v>
      </c>
    </row>
    <row r="74" spans="2:18" ht="21" customHeight="1" x14ac:dyDescent="0.25">
      <c r="B74" s="4"/>
      <c r="C74" s="5" t="s">
        <v>17</v>
      </c>
      <c r="D74" s="6">
        <v>1</v>
      </c>
      <c r="E74" s="8">
        <v>0.9</v>
      </c>
      <c r="F74" s="6">
        <f>E74*1000</f>
        <v>900</v>
      </c>
      <c r="G74" s="6">
        <f t="shared" si="54"/>
        <v>900</v>
      </c>
      <c r="H74" s="6">
        <f t="shared" si="130"/>
        <v>10800</v>
      </c>
      <c r="I74" s="6">
        <v>1</v>
      </c>
      <c r="J74" s="8">
        <v>1</v>
      </c>
      <c r="K74" s="6">
        <f>J74*1000</f>
        <v>1000</v>
      </c>
      <c r="L74" s="6">
        <f t="shared" si="131"/>
        <v>1000</v>
      </c>
      <c r="M74" s="6">
        <f t="shared" si="132"/>
        <v>12000</v>
      </c>
      <c r="N74" s="6">
        <f t="shared" si="133"/>
        <v>0</v>
      </c>
      <c r="O74" s="25">
        <f t="shared" si="134"/>
        <v>9.9999999999999978E-2</v>
      </c>
      <c r="P74" s="24">
        <f t="shared" si="135"/>
        <v>100</v>
      </c>
      <c r="Q74" s="24">
        <f t="shared" si="136"/>
        <v>100</v>
      </c>
      <c r="R74" s="24">
        <f t="shared" si="137"/>
        <v>1200</v>
      </c>
    </row>
    <row r="75" spans="2:18" s="14" customFormat="1" ht="21" customHeight="1" x14ac:dyDescent="0.25">
      <c r="B75" s="10" t="s">
        <v>35</v>
      </c>
      <c r="C75" s="11" t="s">
        <v>34</v>
      </c>
      <c r="D75" s="12">
        <f>D76+D77+D83+D92+D97+D101</f>
        <v>42</v>
      </c>
      <c r="E75" s="13"/>
      <c r="F75" s="12"/>
      <c r="G75" s="12">
        <f t="shared" ref="G75:I75" si="138">G76+G77+G83+G92+G97+G101</f>
        <v>59150</v>
      </c>
      <c r="H75" s="12">
        <f t="shared" si="138"/>
        <v>709800</v>
      </c>
      <c r="I75" s="12">
        <f>I76+I77+I83+I88+I92+I97+I101</f>
        <v>44</v>
      </c>
      <c r="J75" s="13"/>
      <c r="K75" s="12"/>
      <c r="L75" s="12">
        <f t="shared" ref="L75:N75" si="139">L76+L77+L83+L88+L92+L97+L101</f>
        <v>62300</v>
      </c>
      <c r="M75" s="12">
        <f t="shared" si="139"/>
        <v>747600</v>
      </c>
      <c r="N75" s="12">
        <f t="shared" si="139"/>
        <v>2</v>
      </c>
      <c r="O75" s="13"/>
      <c r="P75" s="12"/>
      <c r="Q75" s="12">
        <f t="shared" ref="Q75:R75" si="140">Q76+Q77+Q83+Q88+Q92+Q97+Q101</f>
        <v>3150</v>
      </c>
      <c r="R75" s="12">
        <f t="shared" si="140"/>
        <v>37800</v>
      </c>
    </row>
    <row r="76" spans="2:18" ht="21" customHeight="1" x14ac:dyDescent="0.25">
      <c r="B76" s="4"/>
      <c r="C76" s="5" t="s">
        <v>12</v>
      </c>
      <c r="D76" s="6">
        <v>1</v>
      </c>
      <c r="E76" s="8">
        <v>3.6</v>
      </c>
      <c r="F76" s="6">
        <f>E76*1000</f>
        <v>3600</v>
      </c>
      <c r="G76" s="6">
        <f t="shared" si="54"/>
        <v>3600</v>
      </c>
      <c r="H76" s="6">
        <f>G76*12</f>
        <v>43200</v>
      </c>
      <c r="I76" s="6">
        <v>1</v>
      </c>
      <c r="J76" s="8">
        <v>3.6</v>
      </c>
      <c r="K76" s="6">
        <f>J76*1000</f>
        <v>3600</v>
      </c>
      <c r="L76" s="6">
        <f t="shared" ref="L76" si="141">K76*I76</f>
        <v>3600</v>
      </c>
      <c r="M76" s="6">
        <f>L76*12</f>
        <v>43200</v>
      </c>
      <c r="N76" s="6">
        <f t="shared" ref="N76:R76" si="142">I76-D76</f>
        <v>0</v>
      </c>
      <c r="O76" s="8">
        <f t="shared" si="142"/>
        <v>0</v>
      </c>
      <c r="P76" s="6">
        <f t="shared" si="142"/>
        <v>0</v>
      </c>
      <c r="Q76" s="6">
        <f t="shared" si="142"/>
        <v>0</v>
      </c>
      <c r="R76" s="6">
        <f t="shared" si="142"/>
        <v>0</v>
      </c>
    </row>
    <row r="77" spans="2:18" s="19" customFormat="1" ht="30" x14ac:dyDescent="0.25">
      <c r="B77" s="15">
        <v>1</v>
      </c>
      <c r="C77" s="16" t="s">
        <v>36</v>
      </c>
      <c r="D77" s="17">
        <f>SUM(D78:D82)</f>
        <v>10</v>
      </c>
      <c r="E77" s="18"/>
      <c r="F77" s="17"/>
      <c r="G77" s="17">
        <f>SUM(G78:G82)</f>
        <v>13600</v>
      </c>
      <c r="H77" s="17">
        <f>SUM(H78:H82)</f>
        <v>163200</v>
      </c>
      <c r="I77" s="17">
        <f>SUM(I78:I82)</f>
        <v>10</v>
      </c>
      <c r="J77" s="18"/>
      <c r="K77" s="17"/>
      <c r="L77" s="17">
        <f>SUM(L78:L82)</f>
        <v>13600</v>
      </c>
      <c r="M77" s="17">
        <f>SUM(M78:M82)</f>
        <v>163200</v>
      </c>
      <c r="N77" s="17">
        <f>SUM(N78:N82)</f>
        <v>0</v>
      </c>
      <c r="O77" s="18"/>
      <c r="P77" s="17"/>
      <c r="Q77" s="17">
        <f>SUM(Q78:Q82)</f>
        <v>0</v>
      </c>
      <c r="R77" s="17">
        <f>SUM(R78:R82)</f>
        <v>0</v>
      </c>
    </row>
    <row r="78" spans="2:18" ht="21" customHeight="1" x14ac:dyDescent="0.25">
      <c r="B78" s="4"/>
      <c r="C78" s="5" t="s">
        <v>14</v>
      </c>
      <c r="D78" s="6">
        <v>1</v>
      </c>
      <c r="E78" s="8">
        <v>2.2000000000000002</v>
      </c>
      <c r="F78" s="6">
        <f>E78*1000</f>
        <v>2200</v>
      </c>
      <c r="G78" s="6">
        <f t="shared" si="54"/>
        <v>2200</v>
      </c>
      <c r="H78" s="6">
        <f t="shared" ref="H78:H82" si="143">G78*12</f>
        <v>26400</v>
      </c>
      <c r="I78" s="6">
        <v>1</v>
      </c>
      <c r="J78" s="8">
        <v>2.2000000000000002</v>
      </c>
      <c r="K78" s="6">
        <f>J78*1000</f>
        <v>2200</v>
      </c>
      <c r="L78" s="6">
        <f t="shared" ref="L78:L82" si="144">K78*I78</f>
        <v>2200</v>
      </c>
      <c r="M78" s="6">
        <f t="shared" ref="M78:M82" si="145">L78*12</f>
        <v>26400</v>
      </c>
      <c r="N78" s="6">
        <f t="shared" ref="N78:N82" si="146">I78-D78</f>
        <v>0</v>
      </c>
      <c r="O78" s="8">
        <f t="shared" ref="O78:O82" si="147">J78-E78</f>
        <v>0</v>
      </c>
      <c r="P78" s="6">
        <f t="shared" ref="P78:P82" si="148">K78-F78</f>
        <v>0</v>
      </c>
      <c r="Q78" s="6">
        <f t="shared" ref="Q78:Q82" si="149">L78-G78</f>
        <v>0</v>
      </c>
      <c r="R78" s="6">
        <f t="shared" ref="R78:R82" si="150">M78-H78</f>
        <v>0</v>
      </c>
    </row>
    <row r="79" spans="2:18" ht="21" customHeight="1" x14ac:dyDescent="0.25">
      <c r="B79" s="4"/>
      <c r="C79" s="5" t="s">
        <v>15</v>
      </c>
      <c r="D79" s="6">
        <v>2</v>
      </c>
      <c r="E79" s="8">
        <v>1.6</v>
      </c>
      <c r="F79" s="6">
        <f>E79*1000</f>
        <v>1600</v>
      </c>
      <c r="G79" s="6">
        <f t="shared" si="54"/>
        <v>3200</v>
      </c>
      <c r="H79" s="6">
        <f t="shared" si="143"/>
        <v>38400</v>
      </c>
      <c r="I79" s="6">
        <v>2</v>
      </c>
      <c r="J79" s="8">
        <v>1.6</v>
      </c>
      <c r="K79" s="6">
        <f>J79*1000</f>
        <v>1600</v>
      </c>
      <c r="L79" s="6">
        <f t="shared" si="144"/>
        <v>3200</v>
      </c>
      <c r="M79" s="6">
        <f t="shared" si="145"/>
        <v>38400</v>
      </c>
      <c r="N79" s="6">
        <f t="shared" si="146"/>
        <v>0</v>
      </c>
      <c r="O79" s="8">
        <f t="shared" si="147"/>
        <v>0</v>
      </c>
      <c r="P79" s="6">
        <f t="shared" si="148"/>
        <v>0</v>
      </c>
      <c r="Q79" s="6">
        <f t="shared" si="149"/>
        <v>0</v>
      </c>
      <c r="R79" s="6">
        <f t="shared" si="150"/>
        <v>0</v>
      </c>
    </row>
    <row r="80" spans="2:18" ht="21" customHeight="1" x14ac:dyDescent="0.25">
      <c r="B80" s="4"/>
      <c r="C80" s="5" t="s">
        <v>16</v>
      </c>
      <c r="D80" s="6">
        <v>2</v>
      </c>
      <c r="E80" s="8">
        <v>1.3</v>
      </c>
      <c r="F80" s="6">
        <f>E80*1000</f>
        <v>1300</v>
      </c>
      <c r="G80" s="6">
        <f t="shared" ref="G80" si="151">F80*D80</f>
        <v>2600</v>
      </c>
      <c r="H80" s="6">
        <f t="shared" ref="H80" si="152">G80*12</f>
        <v>31200</v>
      </c>
      <c r="I80" s="6">
        <v>2</v>
      </c>
      <c r="J80" s="8">
        <v>1.3</v>
      </c>
      <c r="K80" s="6">
        <f>J80*1000</f>
        <v>1300</v>
      </c>
      <c r="L80" s="6">
        <f t="shared" si="144"/>
        <v>2600</v>
      </c>
      <c r="M80" s="6">
        <f t="shared" si="145"/>
        <v>31200</v>
      </c>
      <c r="N80" s="6">
        <f t="shared" si="146"/>
        <v>0</v>
      </c>
      <c r="O80" s="8">
        <f t="shared" si="147"/>
        <v>0</v>
      </c>
      <c r="P80" s="6">
        <f t="shared" si="148"/>
        <v>0</v>
      </c>
      <c r="Q80" s="6">
        <f t="shared" si="149"/>
        <v>0</v>
      </c>
      <c r="R80" s="6">
        <f t="shared" si="150"/>
        <v>0</v>
      </c>
    </row>
    <row r="81" spans="2:18" ht="21" customHeight="1" x14ac:dyDescent="0.25">
      <c r="B81" s="4"/>
      <c r="C81" s="5" t="s">
        <v>16</v>
      </c>
      <c r="D81" s="6">
        <v>3</v>
      </c>
      <c r="E81" s="8">
        <v>1.2</v>
      </c>
      <c r="F81" s="6">
        <f>E81*1000</f>
        <v>1200</v>
      </c>
      <c r="G81" s="6">
        <f t="shared" si="54"/>
        <v>3600</v>
      </c>
      <c r="H81" s="6">
        <f t="shared" si="143"/>
        <v>43200</v>
      </c>
      <c r="I81" s="6">
        <v>3</v>
      </c>
      <c r="J81" s="8">
        <v>1.2</v>
      </c>
      <c r="K81" s="6">
        <f>J81*1000</f>
        <v>1200</v>
      </c>
      <c r="L81" s="6">
        <f t="shared" si="144"/>
        <v>3600</v>
      </c>
      <c r="M81" s="6">
        <f t="shared" si="145"/>
        <v>43200</v>
      </c>
      <c r="N81" s="6">
        <f t="shared" si="146"/>
        <v>0</v>
      </c>
      <c r="O81" s="8">
        <f t="shared" si="147"/>
        <v>0</v>
      </c>
      <c r="P81" s="6">
        <f t="shared" si="148"/>
        <v>0</v>
      </c>
      <c r="Q81" s="6">
        <f t="shared" si="149"/>
        <v>0</v>
      </c>
      <c r="R81" s="6">
        <f t="shared" si="150"/>
        <v>0</v>
      </c>
    </row>
    <row r="82" spans="2:18" ht="21" customHeight="1" x14ac:dyDescent="0.25">
      <c r="B82" s="4"/>
      <c r="C82" s="5" t="s">
        <v>17</v>
      </c>
      <c r="D82" s="6">
        <v>2</v>
      </c>
      <c r="E82" s="8">
        <v>1</v>
      </c>
      <c r="F82" s="6">
        <f>E82*1000</f>
        <v>1000</v>
      </c>
      <c r="G82" s="6">
        <f t="shared" si="54"/>
        <v>2000</v>
      </c>
      <c r="H82" s="6">
        <f t="shared" si="143"/>
        <v>24000</v>
      </c>
      <c r="I82" s="6">
        <v>2</v>
      </c>
      <c r="J82" s="8">
        <v>1</v>
      </c>
      <c r="K82" s="6">
        <f>J82*1000</f>
        <v>1000</v>
      </c>
      <c r="L82" s="6">
        <f t="shared" si="144"/>
        <v>2000</v>
      </c>
      <c r="M82" s="6">
        <f t="shared" si="145"/>
        <v>24000</v>
      </c>
      <c r="N82" s="6">
        <f t="shared" si="146"/>
        <v>0</v>
      </c>
      <c r="O82" s="8">
        <f t="shared" si="147"/>
        <v>0</v>
      </c>
      <c r="P82" s="6">
        <f t="shared" si="148"/>
        <v>0</v>
      </c>
      <c r="Q82" s="6">
        <f t="shared" si="149"/>
        <v>0</v>
      </c>
      <c r="R82" s="6">
        <f t="shared" si="150"/>
        <v>0</v>
      </c>
    </row>
    <row r="83" spans="2:18" s="19" customFormat="1" ht="30" x14ac:dyDescent="0.25">
      <c r="B83" s="15">
        <v>2</v>
      </c>
      <c r="C83" s="16" t="s">
        <v>37</v>
      </c>
      <c r="D83" s="17">
        <f>SUM(D84:D87)</f>
        <v>11</v>
      </c>
      <c r="E83" s="18"/>
      <c r="F83" s="17"/>
      <c r="G83" s="17">
        <f>SUM(G84:G87)</f>
        <v>14900</v>
      </c>
      <c r="H83" s="17">
        <f>SUM(H84:H87)</f>
        <v>178800</v>
      </c>
      <c r="I83" s="17">
        <f>SUM(I84:I87)</f>
        <v>9</v>
      </c>
      <c r="J83" s="18"/>
      <c r="K83" s="17"/>
      <c r="L83" s="17">
        <f>SUM(L84:L87)</f>
        <v>11400</v>
      </c>
      <c r="M83" s="17">
        <f>SUM(M84:M87)</f>
        <v>136800</v>
      </c>
      <c r="N83" s="17">
        <f>SUM(N84:N87)</f>
        <v>-2</v>
      </c>
      <c r="O83" s="18"/>
      <c r="P83" s="17"/>
      <c r="Q83" s="17">
        <f>SUM(Q84:Q87)</f>
        <v>-3500</v>
      </c>
      <c r="R83" s="17">
        <f>SUM(R84:R87)</f>
        <v>-42000</v>
      </c>
    </row>
    <row r="84" spans="2:18" ht="21" customHeight="1" x14ac:dyDescent="0.25">
      <c r="B84" s="4"/>
      <c r="C84" s="5" t="s">
        <v>14</v>
      </c>
      <c r="D84" s="6">
        <v>1</v>
      </c>
      <c r="E84" s="8">
        <v>2.2000000000000002</v>
      </c>
      <c r="F84" s="6">
        <f>E84*1000</f>
        <v>2200</v>
      </c>
      <c r="G84" s="6">
        <f t="shared" si="54"/>
        <v>2200</v>
      </c>
      <c r="H84" s="6">
        <f t="shared" ref="H84:H87" si="153">G84*12</f>
        <v>26400</v>
      </c>
      <c r="I84" s="6">
        <v>1</v>
      </c>
      <c r="J84" s="8">
        <v>2.2000000000000002</v>
      </c>
      <c r="K84" s="6">
        <f>J84*1000</f>
        <v>2200</v>
      </c>
      <c r="L84" s="6">
        <f t="shared" ref="L84:L87" si="154">K84*I84</f>
        <v>2200</v>
      </c>
      <c r="M84" s="6">
        <f t="shared" ref="M84:M87" si="155">L84*12</f>
        <v>26400</v>
      </c>
      <c r="N84" s="6">
        <f t="shared" ref="N84:N87" si="156">I84-D84</f>
        <v>0</v>
      </c>
      <c r="O84" s="8">
        <f t="shared" ref="O84:O87" si="157">J84-E84</f>
        <v>0</v>
      </c>
      <c r="P84" s="6">
        <f t="shared" ref="P84:P87" si="158">K84-F84</f>
        <v>0</v>
      </c>
      <c r="Q84" s="6">
        <f t="shared" ref="Q84:Q87" si="159">L84-G84</f>
        <v>0</v>
      </c>
      <c r="R84" s="6">
        <f t="shared" ref="R84:R87" si="160">M84-H84</f>
        <v>0</v>
      </c>
    </row>
    <row r="85" spans="2:18" ht="21" customHeight="1" x14ac:dyDescent="0.25">
      <c r="B85" s="4"/>
      <c r="C85" s="5" t="s">
        <v>19</v>
      </c>
      <c r="D85" s="6">
        <v>1</v>
      </c>
      <c r="E85" s="8">
        <v>2</v>
      </c>
      <c r="F85" s="6">
        <f>E85*1000</f>
        <v>2000</v>
      </c>
      <c r="G85" s="6">
        <f t="shared" si="54"/>
        <v>2000</v>
      </c>
      <c r="H85" s="6">
        <f t="shared" si="153"/>
        <v>24000</v>
      </c>
      <c r="I85" s="6"/>
      <c r="J85" s="8"/>
      <c r="K85" s="6"/>
      <c r="L85" s="6"/>
      <c r="M85" s="6"/>
      <c r="N85" s="24">
        <f t="shared" si="156"/>
        <v>-1</v>
      </c>
      <c r="O85" s="25">
        <f t="shared" si="157"/>
        <v>-2</v>
      </c>
      <c r="P85" s="24">
        <f t="shared" si="158"/>
        <v>-2000</v>
      </c>
      <c r="Q85" s="24">
        <f t="shared" si="159"/>
        <v>-2000</v>
      </c>
      <c r="R85" s="24">
        <f t="shared" si="160"/>
        <v>-24000</v>
      </c>
    </row>
    <row r="86" spans="2:18" ht="21" customHeight="1" x14ac:dyDescent="0.25">
      <c r="B86" s="4"/>
      <c r="C86" s="5" t="s">
        <v>15</v>
      </c>
      <c r="D86" s="6">
        <v>1</v>
      </c>
      <c r="E86" s="8">
        <v>1.5</v>
      </c>
      <c r="F86" s="6">
        <f>E86*1000</f>
        <v>1500</v>
      </c>
      <c r="G86" s="6">
        <f t="shared" si="54"/>
        <v>1500</v>
      </c>
      <c r="H86" s="6">
        <f t="shared" si="153"/>
        <v>18000</v>
      </c>
      <c r="I86" s="6"/>
      <c r="J86" s="8"/>
      <c r="K86" s="6"/>
      <c r="L86" s="6"/>
      <c r="M86" s="6"/>
      <c r="N86" s="24">
        <f t="shared" si="156"/>
        <v>-1</v>
      </c>
      <c r="O86" s="25">
        <f t="shared" si="157"/>
        <v>-1.5</v>
      </c>
      <c r="P86" s="24">
        <f t="shared" si="158"/>
        <v>-1500</v>
      </c>
      <c r="Q86" s="24">
        <f t="shared" si="159"/>
        <v>-1500</v>
      </c>
      <c r="R86" s="24">
        <f t="shared" si="160"/>
        <v>-18000</v>
      </c>
    </row>
    <row r="87" spans="2:18" ht="21" customHeight="1" x14ac:dyDescent="0.25">
      <c r="B87" s="4"/>
      <c r="C87" s="5" t="s">
        <v>16</v>
      </c>
      <c r="D87" s="6">
        <v>8</v>
      </c>
      <c r="E87" s="20">
        <v>1.1499999999999999</v>
      </c>
      <c r="F87" s="6">
        <f>E87*1000</f>
        <v>1150</v>
      </c>
      <c r="G87" s="6">
        <f t="shared" si="54"/>
        <v>9200</v>
      </c>
      <c r="H87" s="6">
        <f t="shared" si="153"/>
        <v>110400</v>
      </c>
      <c r="I87" s="6">
        <v>8</v>
      </c>
      <c r="J87" s="20">
        <v>1.1499999999999999</v>
      </c>
      <c r="K87" s="6">
        <f>J87*1000</f>
        <v>1150</v>
      </c>
      <c r="L87" s="6">
        <f t="shared" si="154"/>
        <v>9200</v>
      </c>
      <c r="M87" s="6">
        <f t="shared" si="155"/>
        <v>110400</v>
      </c>
      <c r="N87" s="6">
        <f t="shared" si="156"/>
        <v>0</v>
      </c>
      <c r="O87" s="20">
        <f t="shared" si="157"/>
        <v>0</v>
      </c>
      <c r="P87" s="6">
        <f t="shared" si="158"/>
        <v>0</v>
      </c>
      <c r="Q87" s="6">
        <f t="shared" si="159"/>
        <v>0</v>
      </c>
      <c r="R87" s="6">
        <f t="shared" si="160"/>
        <v>0</v>
      </c>
    </row>
    <row r="88" spans="2:18" s="19" customFormat="1" ht="30" x14ac:dyDescent="0.25">
      <c r="B88" s="15">
        <v>3</v>
      </c>
      <c r="C88" s="32" t="s">
        <v>54</v>
      </c>
      <c r="D88" s="17"/>
      <c r="E88" s="18"/>
      <c r="F88" s="17"/>
      <c r="G88" s="17"/>
      <c r="H88" s="17"/>
      <c r="I88" s="17">
        <f>SUM(I89:I91)</f>
        <v>4</v>
      </c>
      <c r="J88" s="18"/>
      <c r="K88" s="17"/>
      <c r="L88" s="17">
        <f t="shared" ref="L88:M88" si="161">SUM(L89:L91)</f>
        <v>6600</v>
      </c>
      <c r="M88" s="17">
        <f t="shared" si="161"/>
        <v>79200</v>
      </c>
      <c r="N88" s="17">
        <f>SUM(N89:N91)</f>
        <v>4</v>
      </c>
      <c r="O88" s="18"/>
      <c r="P88" s="17"/>
      <c r="Q88" s="17">
        <f t="shared" ref="Q88:R88" si="162">SUM(Q89:Q91)</f>
        <v>6600</v>
      </c>
      <c r="R88" s="17">
        <f t="shared" si="162"/>
        <v>79200</v>
      </c>
    </row>
    <row r="89" spans="2:18" ht="21" customHeight="1" x14ac:dyDescent="0.25">
      <c r="B89" s="4"/>
      <c r="C89" s="5" t="s">
        <v>14</v>
      </c>
      <c r="D89" s="6"/>
      <c r="E89" s="20"/>
      <c r="F89" s="6"/>
      <c r="G89" s="6"/>
      <c r="H89" s="6"/>
      <c r="I89" s="6">
        <v>1</v>
      </c>
      <c r="J89" s="8">
        <v>2.2000000000000002</v>
      </c>
      <c r="K89" s="6">
        <f t="shared" ref="K89:K91" si="163">J89*1000</f>
        <v>2200</v>
      </c>
      <c r="L89" s="6">
        <f t="shared" ref="L89:L91" si="164">K89*I89</f>
        <v>2200</v>
      </c>
      <c r="M89" s="6">
        <f t="shared" ref="M89:M91" si="165">L89*12</f>
        <v>26400</v>
      </c>
      <c r="N89" s="24">
        <f t="shared" ref="N89:N91" si="166">I89-D89</f>
        <v>1</v>
      </c>
      <c r="O89" s="25">
        <f t="shared" ref="O89:O91" si="167">J89-E89</f>
        <v>2.2000000000000002</v>
      </c>
      <c r="P89" s="24">
        <f t="shared" ref="P89:P91" si="168">K89-F89</f>
        <v>2200</v>
      </c>
      <c r="Q89" s="24">
        <f t="shared" ref="Q89:Q91" si="169">L89-G89</f>
        <v>2200</v>
      </c>
      <c r="R89" s="24">
        <f t="shared" ref="R89:R91" si="170">M89-H89</f>
        <v>26400</v>
      </c>
    </row>
    <row r="90" spans="2:18" ht="21" customHeight="1" x14ac:dyDescent="0.25">
      <c r="B90" s="4"/>
      <c r="C90" s="5" t="s">
        <v>19</v>
      </c>
      <c r="D90" s="6"/>
      <c r="E90" s="20"/>
      <c r="F90" s="6"/>
      <c r="G90" s="6"/>
      <c r="H90" s="6"/>
      <c r="I90" s="6">
        <v>1</v>
      </c>
      <c r="J90" s="8">
        <v>2</v>
      </c>
      <c r="K90" s="6">
        <f t="shared" si="163"/>
        <v>2000</v>
      </c>
      <c r="L90" s="6">
        <f t="shared" si="164"/>
        <v>2000</v>
      </c>
      <c r="M90" s="6">
        <f t="shared" si="165"/>
        <v>24000</v>
      </c>
      <c r="N90" s="24">
        <f t="shared" si="166"/>
        <v>1</v>
      </c>
      <c r="O90" s="25">
        <f t="shared" si="167"/>
        <v>2</v>
      </c>
      <c r="P90" s="24">
        <f t="shared" si="168"/>
        <v>2000</v>
      </c>
      <c r="Q90" s="24">
        <f t="shared" si="169"/>
        <v>2000</v>
      </c>
      <c r="R90" s="24">
        <f t="shared" si="170"/>
        <v>24000</v>
      </c>
    </row>
    <row r="91" spans="2:18" ht="21" customHeight="1" x14ac:dyDescent="0.25">
      <c r="B91" s="4"/>
      <c r="C91" s="5" t="s">
        <v>16</v>
      </c>
      <c r="D91" s="6"/>
      <c r="E91" s="20"/>
      <c r="F91" s="6"/>
      <c r="G91" s="6"/>
      <c r="H91" s="6"/>
      <c r="I91" s="6">
        <v>2</v>
      </c>
      <c r="J91" s="8">
        <v>1.2</v>
      </c>
      <c r="K91" s="6">
        <f t="shared" si="163"/>
        <v>1200</v>
      </c>
      <c r="L91" s="6">
        <f t="shared" si="164"/>
        <v>2400</v>
      </c>
      <c r="M91" s="6">
        <f t="shared" si="165"/>
        <v>28800</v>
      </c>
      <c r="N91" s="24">
        <f t="shared" si="166"/>
        <v>2</v>
      </c>
      <c r="O91" s="25">
        <f t="shared" si="167"/>
        <v>1.2</v>
      </c>
      <c r="P91" s="24">
        <f t="shared" si="168"/>
        <v>1200</v>
      </c>
      <c r="Q91" s="24">
        <f t="shared" si="169"/>
        <v>2400</v>
      </c>
      <c r="R91" s="24">
        <f t="shared" si="170"/>
        <v>28800</v>
      </c>
    </row>
    <row r="92" spans="2:18" s="19" customFormat="1" ht="21" customHeight="1" x14ac:dyDescent="0.25">
      <c r="B92" s="15">
        <v>4</v>
      </c>
      <c r="C92" s="16" t="s">
        <v>38</v>
      </c>
      <c r="D92" s="17">
        <f>SUM(D93:D96)</f>
        <v>6</v>
      </c>
      <c r="E92" s="18"/>
      <c r="F92" s="17"/>
      <c r="G92" s="17">
        <f>SUM(G93:G96)</f>
        <v>8250</v>
      </c>
      <c r="H92" s="17">
        <f>SUM(H93:H96)</f>
        <v>99000</v>
      </c>
      <c r="I92" s="17">
        <f>SUM(I93:I96)</f>
        <v>6</v>
      </c>
      <c r="J92" s="18"/>
      <c r="K92" s="17"/>
      <c r="L92" s="17">
        <f>SUM(L93:L96)</f>
        <v>8300</v>
      </c>
      <c r="M92" s="17">
        <f>SUM(M93:M96)</f>
        <v>99600</v>
      </c>
      <c r="N92" s="17">
        <f>SUM(N93:N96)</f>
        <v>0</v>
      </c>
      <c r="O92" s="18"/>
      <c r="P92" s="17"/>
      <c r="Q92" s="17">
        <f>SUM(Q93:Q96)</f>
        <v>50</v>
      </c>
      <c r="R92" s="17">
        <f>SUM(R93:R96)</f>
        <v>600</v>
      </c>
    </row>
    <row r="93" spans="2:18" ht="21" customHeight="1" x14ac:dyDescent="0.25">
      <c r="B93" s="4"/>
      <c r="C93" s="5" t="s">
        <v>14</v>
      </c>
      <c r="D93" s="6">
        <v>1</v>
      </c>
      <c r="E93" s="8">
        <v>2.2000000000000002</v>
      </c>
      <c r="F93" s="6">
        <f>E93*1000</f>
        <v>2200</v>
      </c>
      <c r="G93" s="6">
        <f t="shared" si="54"/>
        <v>2200</v>
      </c>
      <c r="H93" s="6">
        <f t="shared" ref="H93:H96" si="171">G93*12</f>
        <v>26400</v>
      </c>
      <c r="I93" s="6">
        <v>1</v>
      </c>
      <c r="J93" s="8">
        <v>2.2000000000000002</v>
      </c>
      <c r="K93" s="6">
        <f>J93*1000</f>
        <v>2200</v>
      </c>
      <c r="L93" s="6">
        <f t="shared" ref="L93:L96" si="172">K93*I93</f>
        <v>2200</v>
      </c>
      <c r="M93" s="6">
        <f t="shared" ref="M93:M96" si="173">L93*12</f>
        <v>26400</v>
      </c>
      <c r="N93" s="6">
        <f t="shared" ref="N93:N96" si="174">I93-D93</f>
        <v>0</v>
      </c>
      <c r="O93" s="8">
        <f t="shared" ref="O93:O96" si="175">J93-E93</f>
        <v>0</v>
      </c>
      <c r="P93" s="6">
        <f t="shared" ref="P93:P96" si="176">K93-F93</f>
        <v>0</v>
      </c>
      <c r="Q93" s="6">
        <f t="shared" ref="Q93:Q96" si="177">L93-G93</f>
        <v>0</v>
      </c>
      <c r="R93" s="6">
        <f t="shared" ref="R93:R96" si="178">M93-H93</f>
        <v>0</v>
      </c>
    </row>
    <row r="94" spans="2:18" ht="21" customHeight="1" x14ac:dyDescent="0.25">
      <c r="B94" s="4"/>
      <c r="C94" s="5" t="s">
        <v>15</v>
      </c>
      <c r="D94" s="6">
        <v>1</v>
      </c>
      <c r="E94" s="8">
        <v>1.6</v>
      </c>
      <c r="F94" s="6">
        <f>E94*1000</f>
        <v>1600</v>
      </c>
      <c r="G94" s="6">
        <f t="shared" si="54"/>
        <v>1600</v>
      </c>
      <c r="H94" s="6">
        <f t="shared" si="171"/>
        <v>19200</v>
      </c>
      <c r="I94" s="6">
        <v>1</v>
      </c>
      <c r="J94" s="8">
        <v>1.6</v>
      </c>
      <c r="K94" s="6">
        <f>J94*1000</f>
        <v>1600</v>
      </c>
      <c r="L94" s="6">
        <f t="shared" si="172"/>
        <v>1600</v>
      </c>
      <c r="M94" s="6">
        <f t="shared" si="173"/>
        <v>19200</v>
      </c>
      <c r="N94" s="6">
        <f t="shared" si="174"/>
        <v>0</v>
      </c>
      <c r="O94" s="8">
        <f t="shared" si="175"/>
        <v>0</v>
      </c>
      <c r="P94" s="6">
        <f t="shared" si="176"/>
        <v>0</v>
      </c>
      <c r="Q94" s="6">
        <f t="shared" si="177"/>
        <v>0</v>
      </c>
      <c r="R94" s="6">
        <f t="shared" si="178"/>
        <v>0</v>
      </c>
    </row>
    <row r="95" spans="2:18" ht="21" customHeight="1" x14ac:dyDescent="0.25">
      <c r="B95" s="4"/>
      <c r="C95" s="5" t="s">
        <v>16</v>
      </c>
      <c r="D95" s="6">
        <v>3</v>
      </c>
      <c r="E95" s="8">
        <v>1.2</v>
      </c>
      <c r="F95" s="6">
        <f>E95*1000</f>
        <v>1200</v>
      </c>
      <c r="G95" s="6">
        <f t="shared" si="54"/>
        <v>3600</v>
      </c>
      <c r="H95" s="6">
        <f t="shared" si="171"/>
        <v>43200</v>
      </c>
      <c r="I95" s="6">
        <v>3</v>
      </c>
      <c r="J95" s="8">
        <v>1.2</v>
      </c>
      <c r="K95" s="6">
        <f>J95*1000</f>
        <v>1200</v>
      </c>
      <c r="L95" s="6">
        <f t="shared" si="172"/>
        <v>3600</v>
      </c>
      <c r="M95" s="6">
        <f t="shared" si="173"/>
        <v>43200</v>
      </c>
      <c r="N95" s="22">
        <f t="shared" si="174"/>
        <v>0</v>
      </c>
      <c r="O95" s="23">
        <f t="shared" si="175"/>
        <v>0</v>
      </c>
      <c r="P95" s="22">
        <f t="shared" si="176"/>
        <v>0</v>
      </c>
      <c r="Q95" s="22">
        <f t="shared" si="177"/>
        <v>0</v>
      </c>
      <c r="R95" s="22">
        <f t="shared" si="178"/>
        <v>0</v>
      </c>
    </row>
    <row r="96" spans="2:18" ht="21" customHeight="1" x14ac:dyDescent="0.25">
      <c r="B96" s="4"/>
      <c r="C96" s="5" t="s">
        <v>17</v>
      </c>
      <c r="D96" s="6">
        <v>1</v>
      </c>
      <c r="E96" s="20">
        <v>0.85</v>
      </c>
      <c r="F96" s="6">
        <f>E96*1000</f>
        <v>850</v>
      </c>
      <c r="G96" s="6">
        <f t="shared" si="54"/>
        <v>850</v>
      </c>
      <c r="H96" s="6">
        <f t="shared" si="171"/>
        <v>10200</v>
      </c>
      <c r="I96" s="6">
        <v>1</v>
      </c>
      <c r="J96" s="8">
        <v>0.9</v>
      </c>
      <c r="K96" s="6">
        <f>J96*1000</f>
        <v>900</v>
      </c>
      <c r="L96" s="6">
        <f t="shared" si="172"/>
        <v>900</v>
      </c>
      <c r="M96" s="6">
        <f t="shared" si="173"/>
        <v>10800</v>
      </c>
      <c r="N96" s="6">
        <f t="shared" si="174"/>
        <v>0</v>
      </c>
      <c r="O96" s="33">
        <f t="shared" si="175"/>
        <v>5.0000000000000044E-2</v>
      </c>
      <c r="P96" s="24">
        <f t="shared" si="176"/>
        <v>50</v>
      </c>
      <c r="Q96" s="24">
        <f t="shared" si="177"/>
        <v>50</v>
      </c>
      <c r="R96" s="24">
        <f t="shared" si="178"/>
        <v>600</v>
      </c>
    </row>
    <row r="97" spans="2:18" s="19" customFormat="1" ht="30" x14ac:dyDescent="0.25">
      <c r="B97" s="15">
        <v>5</v>
      </c>
      <c r="C97" s="16" t="s">
        <v>52</v>
      </c>
      <c r="D97" s="17">
        <f>SUM(D98:D100)</f>
        <v>9</v>
      </c>
      <c r="E97" s="18"/>
      <c r="F97" s="17"/>
      <c r="G97" s="17">
        <f t="shared" ref="G97:I97" si="179">SUM(G98:G100)</f>
        <v>11400</v>
      </c>
      <c r="H97" s="17">
        <f t="shared" si="179"/>
        <v>136800</v>
      </c>
      <c r="I97" s="17">
        <f t="shared" si="179"/>
        <v>9</v>
      </c>
      <c r="J97" s="18"/>
      <c r="K97" s="17"/>
      <c r="L97" s="17">
        <f t="shared" ref="L97" si="180">SUM(L98:L100)</f>
        <v>11400</v>
      </c>
      <c r="M97" s="17">
        <f t="shared" ref="M97" si="181">SUM(M98:M100)</f>
        <v>136800</v>
      </c>
      <c r="N97" s="17">
        <f t="shared" ref="N97" si="182">SUM(N98:N100)</f>
        <v>0</v>
      </c>
      <c r="O97" s="18"/>
      <c r="P97" s="17"/>
      <c r="Q97" s="17">
        <f t="shared" ref="Q97" si="183">SUM(Q98:Q100)</f>
        <v>0</v>
      </c>
      <c r="R97" s="17">
        <f t="shared" ref="R97" si="184">SUM(R98:R100)</f>
        <v>0</v>
      </c>
    </row>
    <row r="98" spans="2:18" ht="21" customHeight="1" x14ac:dyDescent="0.25">
      <c r="B98" s="4"/>
      <c r="C98" s="5" t="s">
        <v>14</v>
      </c>
      <c r="D98" s="6">
        <v>1</v>
      </c>
      <c r="E98" s="8">
        <v>2.2000000000000002</v>
      </c>
      <c r="F98" s="6">
        <f t="shared" ref="F98:F100" si="185">E98*1000</f>
        <v>2200</v>
      </c>
      <c r="G98" s="6">
        <f t="shared" ref="G98:G100" si="186">F98*D98</f>
        <v>2200</v>
      </c>
      <c r="H98" s="6">
        <f t="shared" ref="H98:H100" si="187">G98*12</f>
        <v>26400</v>
      </c>
      <c r="I98" s="6">
        <v>1</v>
      </c>
      <c r="J98" s="8">
        <v>2.2000000000000002</v>
      </c>
      <c r="K98" s="6">
        <f t="shared" ref="K98:K100" si="188">J98*1000</f>
        <v>2200</v>
      </c>
      <c r="L98" s="6">
        <f t="shared" ref="L98:L100" si="189">K98*I98</f>
        <v>2200</v>
      </c>
      <c r="M98" s="6">
        <f t="shared" ref="M98:M100" si="190">L98*12</f>
        <v>26400</v>
      </c>
      <c r="N98" s="22">
        <f t="shared" ref="N98:N100" si="191">I98-D98</f>
        <v>0</v>
      </c>
      <c r="O98" s="23">
        <f t="shared" ref="O98:O100" si="192">J98-E98</f>
        <v>0</v>
      </c>
      <c r="P98" s="22">
        <f t="shared" ref="P98:P100" si="193">K98-F98</f>
        <v>0</v>
      </c>
      <c r="Q98" s="22">
        <f t="shared" ref="Q98:Q100" si="194">L98-G98</f>
        <v>0</v>
      </c>
      <c r="R98" s="22">
        <f t="shared" ref="R98:R100" si="195">M98-H98</f>
        <v>0</v>
      </c>
    </row>
    <row r="99" spans="2:18" ht="21" customHeight="1" x14ac:dyDescent="0.25">
      <c r="B99" s="4"/>
      <c r="C99" s="5" t="s">
        <v>15</v>
      </c>
      <c r="D99" s="6">
        <v>2</v>
      </c>
      <c r="E99" s="8">
        <v>1.6</v>
      </c>
      <c r="F99" s="6">
        <f t="shared" si="185"/>
        <v>1600</v>
      </c>
      <c r="G99" s="6">
        <f t="shared" si="186"/>
        <v>3200</v>
      </c>
      <c r="H99" s="6">
        <f t="shared" si="187"/>
        <v>38400</v>
      </c>
      <c r="I99" s="6">
        <v>2</v>
      </c>
      <c r="J99" s="8">
        <v>1.6</v>
      </c>
      <c r="K99" s="6">
        <f t="shared" si="188"/>
        <v>1600</v>
      </c>
      <c r="L99" s="6">
        <f t="shared" si="189"/>
        <v>3200</v>
      </c>
      <c r="M99" s="6">
        <f t="shared" si="190"/>
        <v>38400</v>
      </c>
      <c r="N99" s="22">
        <f t="shared" si="191"/>
        <v>0</v>
      </c>
      <c r="O99" s="23">
        <f t="shared" si="192"/>
        <v>0</v>
      </c>
      <c r="P99" s="22">
        <f t="shared" si="193"/>
        <v>0</v>
      </c>
      <c r="Q99" s="22">
        <f t="shared" si="194"/>
        <v>0</v>
      </c>
      <c r="R99" s="22">
        <f t="shared" si="195"/>
        <v>0</v>
      </c>
    </row>
    <row r="100" spans="2:18" ht="21" customHeight="1" x14ac:dyDescent="0.25">
      <c r="B100" s="4"/>
      <c r="C100" s="5" t="s">
        <v>17</v>
      </c>
      <c r="D100" s="6">
        <v>6</v>
      </c>
      <c r="E100" s="8">
        <v>1</v>
      </c>
      <c r="F100" s="6">
        <f t="shared" si="185"/>
        <v>1000</v>
      </c>
      <c r="G100" s="6">
        <f t="shared" si="186"/>
        <v>6000</v>
      </c>
      <c r="H100" s="6">
        <f t="shared" si="187"/>
        <v>72000</v>
      </c>
      <c r="I100" s="6">
        <v>6</v>
      </c>
      <c r="J100" s="8">
        <v>1</v>
      </c>
      <c r="K100" s="6">
        <f t="shared" si="188"/>
        <v>1000</v>
      </c>
      <c r="L100" s="6">
        <f t="shared" si="189"/>
        <v>6000</v>
      </c>
      <c r="M100" s="6">
        <f t="shared" si="190"/>
        <v>72000</v>
      </c>
      <c r="N100" s="22">
        <f t="shared" si="191"/>
        <v>0</v>
      </c>
      <c r="O100" s="23">
        <f t="shared" si="192"/>
        <v>0</v>
      </c>
      <c r="P100" s="22">
        <f t="shared" si="193"/>
        <v>0</v>
      </c>
      <c r="Q100" s="22">
        <f t="shared" si="194"/>
        <v>0</v>
      </c>
      <c r="R100" s="22">
        <f t="shared" si="195"/>
        <v>0</v>
      </c>
    </row>
    <row r="101" spans="2:18" s="19" customFormat="1" ht="23.25" customHeight="1" x14ac:dyDescent="0.25">
      <c r="B101" s="15">
        <v>6</v>
      </c>
      <c r="C101" s="16" t="s">
        <v>53</v>
      </c>
      <c r="D101" s="17">
        <f>SUM(D102:D105)</f>
        <v>5</v>
      </c>
      <c r="E101" s="18"/>
      <c r="F101" s="17"/>
      <c r="G101" s="17">
        <f t="shared" ref="G101:I101" si="196">SUM(G102:G105)</f>
        <v>7400</v>
      </c>
      <c r="H101" s="17">
        <f t="shared" si="196"/>
        <v>88800</v>
      </c>
      <c r="I101" s="17">
        <f t="shared" si="196"/>
        <v>5</v>
      </c>
      <c r="J101" s="18"/>
      <c r="K101" s="17"/>
      <c r="L101" s="17">
        <f t="shared" ref="L101" si="197">SUM(L102:L105)</f>
        <v>7400</v>
      </c>
      <c r="M101" s="17">
        <f t="shared" ref="M101" si="198">SUM(M102:M105)</f>
        <v>88800</v>
      </c>
      <c r="N101" s="17">
        <f t="shared" ref="N101" si="199">SUM(N102:N105)</f>
        <v>0</v>
      </c>
      <c r="O101" s="18"/>
      <c r="P101" s="17"/>
      <c r="Q101" s="17">
        <f t="shared" ref="Q101" si="200">SUM(Q102:Q105)</f>
        <v>0</v>
      </c>
      <c r="R101" s="17">
        <f t="shared" ref="R101" si="201">SUM(R102:R105)</f>
        <v>0</v>
      </c>
    </row>
    <row r="102" spans="2:18" ht="21" customHeight="1" x14ac:dyDescent="0.25">
      <c r="B102" s="4"/>
      <c r="C102" s="5" t="s">
        <v>14</v>
      </c>
      <c r="D102" s="6">
        <v>1</v>
      </c>
      <c r="E102" s="8">
        <v>2.2000000000000002</v>
      </c>
      <c r="F102" s="6">
        <f t="shared" ref="F102:F105" si="202">E102*1000</f>
        <v>2200</v>
      </c>
      <c r="G102" s="6">
        <f t="shared" ref="G102:G105" si="203">F102*D102</f>
        <v>2200</v>
      </c>
      <c r="H102" s="6">
        <f t="shared" ref="H102:H105" si="204">G102*12</f>
        <v>26400</v>
      </c>
      <c r="I102" s="6">
        <v>1</v>
      </c>
      <c r="J102" s="8">
        <v>2.2000000000000002</v>
      </c>
      <c r="K102" s="6">
        <f t="shared" ref="K102:K105" si="205">J102*1000</f>
        <v>2200</v>
      </c>
      <c r="L102" s="6">
        <f t="shared" ref="L102:L105" si="206">K102*I102</f>
        <v>2200</v>
      </c>
      <c r="M102" s="6">
        <f t="shared" ref="M102:M105" si="207">L102*12</f>
        <v>26400</v>
      </c>
      <c r="N102" s="22">
        <f t="shared" ref="N102:N105" si="208">I102-D102</f>
        <v>0</v>
      </c>
      <c r="O102" s="23">
        <f t="shared" ref="O102:O105" si="209">J102-E102</f>
        <v>0</v>
      </c>
      <c r="P102" s="22">
        <f t="shared" ref="P102:P105" si="210">K102-F102</f>
        <v>0</v>
      </c>
      <c r="Q102" s="22">
        <f t="shared" ref="Q102:Q105" si="211">L102-G102</f>
        <v>0</v>
      </c>
      <c r="R102" s="22">
        <f t="shared" ref="R102:R105" si="212">M102-H102</f>
        <v>0</v>
      </c>
    </row>
    <row r="103" spans="2:18" ht="21" customHeight="1" x14ac:dyDescent="0.25">
      <c r="B103" s="4"/>
      <c r="C103" s="5" t="s">
        <v>15</v>
      </c>
      <c r="D103" s="6">
        <v>1</v>
      </c>
      <c r="E103" s="8">
        <v>1.6</v>
      </c>
      <c r="F103" s="6">
        <f t="shared" si="202"/>
        <v>1600</v>
      </c>
      <c r="G103" s="6">
        <f t="shared" si="203"/>
        <v>1600</v>
      </c>
      <c r="H103" s="6">
        <f t="shared" si="204"/>
        <v>19200</v>
      </c>
      <c r="I103" s="6">
        <v>1</v>
      </c>
      <c r="J103" s="8">
        <v>1.6</v>
      </c>
      <c r="K103" s="6">
        <f t="shared" si="205"/>
        <v>1600</v>
      </c>
      <c r="L103" s="6">
        <f t="shared" si="206"/>
        <v>1600</v>
      </c>
      <c r="M103" s="6">
        <f t="shared" si="207"/>
        <v>19200</v>
      </c>
      <c r="N103" s="22">
        <f t="shared" si="208"/>
        <v>0</v>
      </c>
      <c r="O103" s="23">
        <f t="shared" si="209"/>
        <v>0</v>
      </c>
      <c r="P103" s="22">
        <f t="shared" si="210"/>
        <v>0</v>
      </c>
      <c r="Q103" s="22">
        <f t="shared" si="211"/>
        <v>0</v>
      </c>
      <c r="R103" s="22">
        <f t="shared" si="212"/>
        <v>0</v>
      </c>
    </row>
    <row r="104" spans="2:18" ht="21" customHeight="1" x14ac:dyDescent="0.25">
      <c r="B104" s="4"/>
      <c r="C104" s="5" t="s">
        <v>16</v>
      </c>
      <c r="D104" s="6">
        <v>2</v>
      </c>
      <c r="E104" s="8">
        <v>1.3</v>
      </c>
      <c r="F104" s="6">
        <f t="shared" si="202"/>
        <v>1300</v>
      </c>
      <c r="G104" s="6">
        <f t="shared" si="203"/>
        <v>2600</v>
      </c>
      <c r="H104" s="6">
        <f t="shared" si="204"/>
        <v>31200</v>
      </c>
      <c r="I104" s="6">
        <v>2</v>
      </c>
      <c r="J104" s="8">
        <v>1.3</v>
      </c>
      <c r="K104" s="6">
        <f t="shared" si="205"/>
        <v>1300</v>
      </c>
      <c r="L104" s="6">
        <f t="shared" si="206"/>
        <v>2600</v>
      </c>
      <c r="M104" s="6">
        <f t="shared" si="207"/>
        <v>31200</v>
      </c>
      <c r="N104" s="22">
        <f t="shared" si="208"/>
        <v>0</v>
      </c>
      <c r="O104" s="23">
        <f t="shared" si="209"/>
        <v>0</v>
      </c>
      <c r="P104" s="22">
        <f t="shared" si="210"/>
        <v>0</v>
      </c>
      <c r="Q104" s="22">
        <f t="shared" si="211"/>
        <v>0</v>
      </c>
      <c r="R104" s="22">
        <f t="shared" si="212"/>
        <v>0</v>
      </c>
    </row>
    <row r="105" spans="2:18" ht="21" customHeight="1" x14ac:dyDescent="0.25">
      <c r="B105" s="4"/>
      <c r="C105" s="5" t="s">
        <v>17</v>
      </c>
      <c r="D105" s="6">
        <v>1</v>
      </c>
      <c r="E105" s="8">
        <v>1</v>
      </c>
      <c r="F105" s="6">
        <f t="shared" si="202"/>
        <v>1000</v>
      </c>
      <c r="G105" s="6">
        <f t="shared" si="203"/>
        <v>1000</v>
      </c>
      <c r="H105" s="6">
        <f t="shared" si="204"/>
        <v>12000</v>
      </c>
      <c r="I105" s="6">
        <v>1</v>
      </c>
      <c r="J105" s="8">
        <v>1</v>
      </c>
      <c r="K105" s="6">
        <f t="shared" si="205"/>
        <v>1000</v>
      </c>
      <c r="L105" s="6">
        <f t="shared" si="206"/>
        <v>1000</v>
      </c>
      <c r="M105" s="6">
        <f t="shared" si="207"/>
        <v>12000</v>
      </c>
      <c r="N105" s="22">
        <f t="shared" si="208"/>
        <v>0</v>
      </c>
      <c r="O105" s="23">
        <f t="shared" si="209"/>
        <v>0</v>
      </c>
      <c r="P105" s="22">
        <f t="shared" si="210"/>
        <v>0</v>
      </c>
      <c r="Q105" s="22">
        <f t="shared" si="211"/>
        <v>0</v>
      </c>
      <c r="R105" s="22">
        <f t="shared" si="212"/>
        <v>0</v>
      </c>
    </row>
    <row r="106" spans="2:18" s="14" customFormat="1" ht="21" customHeight="1" x14ac:dyDescent="0.25">
      <c r="B106" s="10" t="s">
        <v>48</v>
      </c>
      <c r="C106" s="11" t="s">
        <v>49</v>
      </c>
      <c r="D106" s="12">
        <f>D107+D108</f>
        <v>5</v>
      </c>
      <c r="E106" s="13"/>
      <c r="F106" s="12"/>
      <c r="G106" s="12">
        <f t="shared" ref="G106:H106" si="213">G107+G108</f>
        <v>10600</v>
      </c>
      <c r="H106" s="12">
        <f t="shared" si="213"/>
        <v>127200</v>
      </c>
      <c r="I106" s="12">
        <f t="shared" ref="I106" si="214">I107+I108</f>
        <v>5</v>
      </c>
      <c r="J106" s="13"/>
      <c r="K106" s="12"/>
      <c r="L106" s="12">
        <f t="shared" ref="L106" si="215">L107+L108</f>
        <v>10600</v>
      </c>
      <c r="M106" s="12">
        <f t="shared" ref="M106:N106" si="216">M107+M108</f>
        <v>127200</v>
      </c>
      <c r="N106" s="12">
        <f t="shared" si="216"/>
        <v>0</v>
      </c>
      <c r="O106" s="13"/>
      <c r="P106" s="12"/>
      <c r="Q106" s="12">
        <f t="shared" ref="Q106:R106" si="217">Q107+Q108</f>
        <v>0</v>
      </c>
      <c r="R106" s="12">
        <f t="shared" si="217"/>
        <v>0</v>
      </c>
    </row>
    <row r="107" spans="2:18" ht="21" customHeight="1" x14ac:dyDescent="0.25">
      <c r="B107" s="4"/>
      <c r="C107" s="5" t="s">
        <v>50</v>
      </c>
      <c r="D107" s="6">
        <v>1</v>
      </c>
      <c r="E107" s="8">
        <v>3.6</v>
      </c>
      <c r="F107" s="6">
        <f>E107*1000</f>
        <v>3600</v>
      </c>
      <c r="G107" s="6">
        <f t="shared" ref="G107" si="218">F107*D107</f>
        <v>3600</v>
      </c>
      <c r="H107" s="6">
        <f t="shared" ref="H107" si="219">G107*12</f>
        <v>43200</v>
      </c>
      <c r="I107" s="6">
        <v>1</v>
      </c>
      <c r="J107" s="8">
        <v>3.6</v>
      </c>
      <c r="K107" s="6">
        <f>J107*1000</f>
        <v>3600</v>
      </c>
      <c r="L107" s="6">
        <f t="shared" ref="L107" si="220">K107*I107</f>
        <v>3600</v>
      </c>
      <c r="M107" s="6">
        <f t="shared" ref="M107" si="221">L107*12</f>
        <v>43200</v>
      </c>
      <c r="N107" s="22">
        <f t="shared" ref="N107:R107" si="222">I107-D107</f>
        <v>0</v>
      </c>
      <c r="O107" s="23">
        <f t="shared" si="222"/>
        <v>0</v>
      </c>
      <c r="P107" s="22">
        <f t="shared" si="222"/>
        <v>0</v>
      </c>
      <c r="Q107" s="22">
        <f t="shared" si="222"/>
        <v>0</v>
      </c>
      <c r="R107" s="22">
        <f t="shared" si="222"/>
        <v>0</v>
      </c>
    </row>
    <row r="108" spans="2:18" s="19" customFormat="1" ht="30" x14ac:dyDescent="0.25">
      <c r="B108" s="15">
        <v>1</v>
      </c>
      <c r="C108" s="16" t="s">
        <v>51</v>
      </c>
      <c r="D108" s="17">
        <f>SUM(D109:D110)</f>
        <v>4</v>
      </c>
      <c r="E108" s="18"/>
      <c r="F108" s="17"/>
      <c r="G108" s="17">
        <f t="shared" ref="G108:I108" si="223">SUM(G109:G110)</f>
        <v>7000</v>
      </c>
      <c r="H108" s="17">
        <f t="shared" si="223"/>
        <v>84000</v>
      </c>
      <c r="I108" s="17">
        <f t="shared" si="223"/>
        <v>4</v>
      </c>
      <c r="J108" s="18"/>
      <c r="K108" s="17"/>
      <c r="L108" s="17">
        <f t="shared" ref="L108" si="224">SUM(L109:L110)</f>
        <v>7000</v>
      </c>
      <c r="M108" s="17">
        <f t="shared" ref="M108" si="225">SUM(M109:M110)</f>
        <v>84000</v>
      </c>
      <c r="N108" s="26">
        <f t="shared" ref="N108" si="226">SUM(N109:N110)</f>
        <v>0</v>
      </c>
      <c r="O108" s="27"/>
      <c r="P108" s="26"/>
      <c r="Q108" s="26">
        <f t="shared" ref="Q108" si="227">SUM(Q109:Q110)</f>
        <v>0</v>
      </c>
      <c r="R108" s="26">
        <f t="shared" ref="R108" si="228">SUM(R109:R110)</f>
        <v>0</v>
      </c>
    </row>
    <row r="109" spans="2:18" ht="21" customHeight="1" x14ac:dyDescent="0.25">
      <c r="B109" s="4"/>
      <c r="C109" s="5" t="s">
        <v>14</v>
      </c>
      <c r="D109" s="6">
        <v>1</v>
      </c>
      <c r="E109" s="8">
        <v>2.2000000000000002</v>
      </c>
      <c r="F109" s="6">
        <f t="shared" ref="F109:F110" si="229">E109*1000</f>
        <v>2200</v>
      </c>
      <c r="G109" s="6">
        <f t="shared" ref="G109:G110" si="230">F109*D109</f>
        <v>2200</v>
      </c>
      <c r="H109" s="6">
        <f t="shared" ref="H109:H110" si="231">G109*12</f>
        <v>26400</v>
      </c>
      <c r="I109" s="6">
        <v>1</v>
      </c>
      <c r="J109" s="8">
        <v>2.2000000000000002</v>
      </c>
      <c r="K109" s="6">
        <f t="shared" ref="K109:K110" si="232">J109*1000</f>
        <v>2200</v>
      </c>
      <c r="L109" s="6">
        <f t="shared" ref="L109:L110" si="233">K109*I109</f>
        <v>2200</v>
      </c>
      <c r="M109" s="6">
        <f t="shared" ref="M109:M110" si="234">L109*12</f>
        <v>26400</v>
      </c>
      <c r="N109" s="22">
        <f t="shared" ref="N109:N110" si="235">I109-D109</f>
        <v>0</v>
      </c>
      <c r="O109" s="23">
        <f t="shared" ref="O109:O110" si="236">J109-E109</f>
        <v>0</v>
      </c>
      <c r="P109" s="22">
        <f t="shared" ref="P109:P110" si="237">K109-F109</f>
        <v>0</v>
      </c>
      <c r="Q109" s="22">
        <f t="shared" ref="Q109:Q110" si="238">L109-G109</f>
        <v>0</v>
      </c>
      <c r="R109" s="22">
        <f t="shared" ref="R109:R110" si="239">M109-H109</f>
        <v>0</v>
      </c>
    </row>
    <row r="110" spans="2:18" ht="21" customHeight="1" x14ac:dyDescent="0.25">
      <c r="B110" s="4"/>
      <c r="C110" s="5" t="s">
        <v>15</v>
      </c>
      <c r="D110" s="6">
        <v>3</v>
      </c>
      <c r="E110" s="8">
        <v>1.6</v>
      </c>
      <c r="F110" s="6">
        <f t="shared" si="229"/>
        <v>1600</v>
      </c>
      <c r="G110" s="6">
        <f t="shared" si="230"/>
        <v>4800</v>
      </c>
      <c r="H110" s="6">
        <f t="shared" si="231"/>
        <v>57600</v>
      </c>
      <c r="I110" s="6">
        <v>3</v>
      </c>
      <c r="J110" s="8">
        <v>1.6</v>
      </c>
      <c r="K110" s="6">
        <f t="shared" si="232"/>
        <v>1600</v>
      </c>
      <c r="L110" s="6">
        <f t="shared" si="233"/>
        <v>4800</v>
      </c>
      <c r="M110" s="6">
        <f t="shared" si="234"/>
        <v>57600</v>
      </c>
      <c r="N110" s="22">
        <f t="shared" si="235"/>
        <v>0</v>
      </c>
      <c r="O110" s="23">
        <f t="shared" si="236"/>
        <v>0</v>
      </c>
      <c r="P110" s="22">
        <f t="shared" si="237"/>
        <v>0</v>
      </c>
      <c r="Q110" s="22">
        <f t="shared" si="238"/>
        <v>0</v>
      </c>
      <c r="R110" s="22">
        <f t="shared" si="239"/>
        <v>0</v>
      </c>
    </row>
  </sheetData>
  <autoFilter ref="B3:H96"/>
  <mergeCells count="4">
    <mergeCell ref="D2:H2"/>
    <mergeCell ref="I2:M2"/>
    <mergeCell ref="N2:R2"/>
    <mergeCell ref="B1:R1"/>
  </mergeCells>
  <pageMargins left="0.2" right="0.2" top="0.75" bottom="0.75" header="0.3" footer="0.3"/>
  <pageSetup paperSize="9" scale="48" fitToHeight="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საშტატო</vt:lpstr>
      <vt:lpstr>საშტატო!Print_Area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2020-09-09T08:30:51Z</dcterms:modified>
</cp:coreProperties>
</file>