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2330" firstSheet="2" activeTab="8"/>
  </bookViews>
  <sheets>
    <sheet name="Tbilisi Service Centers" sheetId="4" state="hidden" r:id="rId1"/>
    <sheet name="Regional&amp; Distric Centers" sheetId="5" state="hidden" r:id="rId2"/>
    <sheet name="Management" sheetId="16" r:id="rId3"/>
    <sheet name="Contracting_unit" sheetId="10" r:id="rId4"/>
    <sheet name="Claims_management" sheetId="11" r:id="rId5"/>
    <sheet name="Pharma" sheetId="12" r:id="rId6"/>
    <sheet name="Pricing_payment" sheetId="13" r:id="rId7"/>
    <sheet name="Monitoring" sheetId="14" r:id="rId8"/>
    <sheet name="Evaluation-planning" sheetId="15" r:id="rId9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" i="15" l="1"/>
  <c r="I2" i="14"/>
  <c r="K2" i="13"/>
  <c r="M2" i="12"/>
  <c r="B4" i="16" l="1"/>
  <c r="F3" i="16"/>
  <c r="F2" i="16"/>
  <c r="G2" i="16"/>
  <c r="I2" i="16" s="1"/>
  <c r="I5" i="16" s="1"/>
  <c r="H2" i="16"/>
  <c r="G3" i="16"/>
  <c r="I3" i="16" s="1"/>
  <c r="H3" i="16"/>
  <c r="D4" i="16"/>
  <c r="C4" i="16"/>
  <c r="E4" i="15"/>
  <c r="F4" i="15"/>
  <c r="F3" i="15"/>
  <c r="J4" i="12"/>
  <c r="J8" i="12"/>
  <c r="J5" i="12"/>
  <c r="J6" i="12"/>
  <c r="J7" i="12"/>
  <c r="J9" i="12"/>
  <c r="I4" i="12"/>
  <c r="G4" i="12"/>
  <c r="H4" i="12"/>
  <c r="I8" i="12"/>
  <c r="G8" i="12"/>
  <c r="H8" i="12"/>
  <c r="I5" i="12"/>
  <c r="G5" i="12"/>
  <c r="H5" i="12"/>
  <c r="I6" i="12"/>
  <c r="G6" i="12"/>
  <c r="H6" i="12"/>
  <c r="I7" i="12"/>
  <c r="G7" i="12"/>
  <c r="H7" i="12"/>
  <c r="I9" i="12"/>
  <c r="G9" i="12"/>
  <c r="H9" i="12"/>
  <c r="J3" i="12"/>
  <c r="I3" i="12"/>
  <c r="G3" i="12"/>
  <c r="H3" i="12"/>
  <c r="E10" i="12"/>
  <c r="E3" i="15"/>
  <c r="E5" i="15"/>
  <c r="F5" i="15"/>
  <c r="G5" i="15" s="1"/>
  <c r="E6" i="15"/>
  <c r="F6" i="15"/>
  <c r="C7" i="15"/>
  <c r="B7" i="15"/>
  <c r="E3" i="14"/>
  <c r="F3" i="14"/>
  <c r="E4" i="14"/>
  <c r="F4" i="14"/>
  <c r="E5" i="14"/>
  <c r="F5" i="14"/>
  <c r="G5" i="14"/>
  <c r="E6" i="14"/>
  <c r="F6" i="14"/>
  <c r="C7" i="14"/>
  <c r="B7" i="14"/>
  <c r="F3" i="13"/>
  <c r="G3" i="13"/>
  <c r="H3" i="13"/>
  <c r="F4" i="13"/>
  <c r="G4" i="13"/>
  <c r="H4" i="13"/>
  <c r="F5" i="13"/>
  <c r="G5" i="13"/>
  <c r="H5" i="13"/>
  <c r="F6" i="13"/>
  <c r="G6" i="13"/>
  <c r="H6" i="13"/>
  <c r="F7" i="13"/>
  <c r="G7" i="13"/>
  <c r="H7" i="13"/>
  <c r="D8" i="13"/>
  <c r="C8" i="13"/>
  <c r="B8" i="13"/>
  <c r="D10" i="12"/>
  <c r="C10" i="12"/>
  <c r="B10" i="12"/>
  <c r="E3" i="11"/>
  <c r="F3" i="11"/>
  <c r="E4" i="11"/>
  <c r="G4" i="11" s="1"/>
  <c r="F4" i="11"/>
  <c r="E5" i="11"/>
  <c r="F5" i="11"/>
  <c r="G5" i="11"/>
  <c r="E6" i="11"/>
  <c r="G6" i="11" s="1"/>
  <c r="F6" i="11"/>
  <c r="C7" i="11"/>
  <c r="B7" i="11"/>
  <c r="H3" i="10"/>
  <c r="I3" i="10"/>
  <c r="J3" i="10"/>
  <c r="K3" i="10"/>
  <c r="F3" i="10"/>
  <c r="L3" i="10" s="1"/>
  <c r="H4" i="10"/>
  <c r="I4" i="10"/>
  <c r="J4" i="10"/>
  <c r="K4" i="10"/>
  <c r="F4" i="10"/>
  <c r="L4" i="10"/>
  <c r="H5" i="10"/>
  <c r="I5" i="10"/>
  <c r="J5" i="10"/>
  <c r="K5" i="10"/>
  <c r="F5" i="10"/>
  <c r="L5" i="10" s="1"/>
  <c r="H6" i="10"/>
  <c r="I6" i="10"/>
  <c r="J6" i="10"/>
  <c r="K6" i="10"/>
  <c r="F6" i="10"/>
  <c r="L6" i="10" s="1"/>
  <c r="H7" i="10"/>
  <c r="I7" i="10"/>
  <c r="J7" i="10"/>
  <c r="K7" i="10"/>
  <c r="F7" i="10"/>
  <c r="L7" i="10" s="1"/>
  <c r="H8" i="10"/>
  <c r="I8" i="10"/>
  <c r="J8" i="10"/>
  <c r="K8" i="10"/>
  <c r="F8" i="10"/>
  <c r="L8" i="10" s="1"/>
  <c r="H9" i="10"/>
  <c r="I9" i="10"/>
  <c r="J9" i="10"/>
  <c r="K9" i="10"/>
  <c r="F9" i="10"/>
  <c r="L9" i="10" s="1"/>
  <c r="H10" i="10"/>
  <c r="I10" i="10"/>
  <c r="J10" i="10"/>
  <c r="K10" i="10"/>
  <c r="F10" i="10"/>
  <c r="L10" i="10"/>
  <c r="D11" i="10"/>
  <c r="E11" i="10"/>
  <c r="C11" i="10"/>
  <c r="B11" i="10"/>
  <c r="M7" i="10" l="1"/>
  <c r="I5" i="13"/>
  <c r="M10" i="10"/>
  <c r="M6" i="10"/>
  <c r="M8" i="10"/>
  <c r="M4" i="10"/>
  <c r="M3" i="10"/>
  <c r="G3" i="11"/>
  <c r="G8" i="11" s="1"/>
  <c r="G6" i="15"/>
  <c r="G3" i="15"/>
  <c r="G4" i="15"/>
  <c r="G3" i="14"/>
  <c r="G6" i="14"/>
  <c r="G4" i="14"/>
  <c r="I7" i="13"/>
  <c r="I3" i="13"/>
  <c r="I6" i="13"/>
  <c r="I4" i="13"/>
  <c r="K7" i="12"/>
  <c r="K4" i="12"/>
  <c r="K3" i="12"/>
  <c r="K9" i="12"/>
  <c r="K8" i="12"/>
  <c r="K5" i="12"/>
  <c r="K6" i="12"/>
  <c r="M9" i="10"/>
  <c r="M5" i="10"/>
  <c r="M12" i="10" s="1"/>
  <c r="F11" i="10"/>
  <c r="G8" i="14" l="1"/>
  <c r="I9" i="13"/>
  <c r="G8" i="15"/>
  <c r="K11" i="12"/>
</calcChain>
</file>

<file path=xl/comments1.xml><?xml version="1.0" encoding="utf-8"?>
<comments xmlns="http://schemas.openxmlformats.org/spreadsheetml/2006/main">
  <authors>
    <author>Author</author>
  </authors>
  <commentList>
    <comment ref="E2" authorId="0" shapeId="0">
      <text>
        <r>
          <rPr>
            <b/>
            <sz val="10"/>
            <color indexed="81"/>
            <rFont val="Calibri"/>
          </rPr>
          <t>Author:</t>
        </r>
        <r>
          <rPr>
            <sz val="10"/>
            <color indexed="81"/>
            <rFont val="Calibri"/>
          </rPr>
          <t xml:space="preserve">
30 contracts per person
</t>
        </r>
      </text>
    </comment>
  </commentList>
</comments>
</file>

<file path=xl/sharedStrings.xml><?xml version="1.0" encoding="utf-8"?>
<sst xmlns="http://schemas.openxmlformats.org/spreadsheetml/2006/main" count="152" uniqueCount="69">
  <si>
    <t>Head of Department</t>
  </si>
  <si>
    <t>Head of Unit</t>
  </si>
  <si>
    <t>Deputy Head of Unit</t>
  </si>
  <si>
    <t>Specialist</t>
  </si>
  <si>
    <t>Team Leader</t>
  </si>
  <si>
    <t>Senior Specialist</t>
  </si>
  <si>
    <t>Provider relations</t>
  </si>
  <si>
    <t>Elaborate contracting principles, process and format (general part and special part for concrete components/services)</t>
  </si>
  <si>
    <t>Contracting (including selection) according to the approved principles of contracting for purchasing services, including selective contracting</t>
  </si>
  <si>
    <t>Monitoring of contract execution (volume, money, agreed service standards)</t>
  </si>
  <si>
    <t xml:space="preserve">Develop Q &amp; P measurement indicators </t>
  </si>
  <si>
    <t xml:space="preserve">FTE </t>
  </si>
  <si>
    <t>Total FTE</t>
  </si>
  <si>
    <t>General management</t>
  </si>
  <si>
    <t>Development of claims management procedures (including providing input to develop claims management IT system)</t>
  </si>
  <si>
    <t>Support and training to BOs (including consulting BOs with complicated cases how to finance)</t>
  </si>
  <si>
    <t>Monitoring claims management at BO level (incl planning BO level workload)</t>
  </si>
  <si>
    <t>General Management</t>
  </si>
  <si>
    <t xml:space="preserve">Preparing proposals for amending the regulation of pharmaceuticals reimbursement </t>
  </si>
  <si>
    <t xml:space="preserve">Monitoring and analysis of medicines utilization according to the existing HBP and financial resources </t>
  </si>
  <si>
    <t>Develop prices and copayment rules of pharmaceuticals covered by HBP</t>
  </si>
  <si>
    <t xml:space="preserve">Preparing input for the procurement process of medicines </t>
  </si>
  <si>
    <t xml:space="preserve">Coordination and supervision of logistics of procured pharmaceuticals </t>
  </si>
  <si>
    <t>Hep C logistics</t>
  </si>
  <si>
    <t>Prepare proposal to amend pricing, payment methods and HBP related regulation</t>
  </si>
  <si>
    <t>Development the on site monitoring methodology and procedures</t>
  </si>
  <si>
    <t>Support and training to BO (incl consulting complex cases)</t>
  </si>
  <si>
    <t>Monitoring of BO level on site monitoring (incl planning BO level workload)</t>
  </si>
  <si>
    <t>Logistic</t>
  </si>
  <si>
    <t>Anaysis and assessment of HBP (services, copayment rules), incl health technology assessment</t>
  </si>
  <si>
    <t>Develop payment methods for health services (DRG covered and uncovered services), incl DRG logic</t>
  </si>
  <si>
    <t xml:space="preserve">Pricing health services (DRG covered and uncovered services), incl cost analyis and budget impact </t>
  </si>
  <si>
    <t>Planning contracts, including need assessment and analysis of health care services utilisation</t>
  </si>
  <si>
    <t>SSA strategic purchasing monthly/quarterly/annual reporting</t>
  </si>
  <si>
    <t>Developing methodology and procedures for strategic planning, monitoring and reporting</t>
  </si>
  <si>
    <t>Coordination of SP startegy renewal</t>
  </si>
  <si>
    <t>Assistant</t>
  </si>
  <si>
    <t>Management support</t>
  </si>
  <si>
    <t>Deputy Director of SSA</t>
  </si>
  <si>
    <t>Activities</t>
  </si>
  <si>
    <t xml:space="preserve">Financial </t>
  </si>
  <si>
    <t>Legal</t>
  </si>
  <si>
    <t>Feasibility</t>
  </si>
  <si>
    <t>Timeline</t>
  </si>
  <si>
    <t>Monitor developed Q &amp; P measurement indicators and provide feedback to providers</t>
  </si>
  <si>
    <t>Current Function</t>
  </si>
  <si>
    <t>the same function in the Unit of Monitoring of Universal Healthcare Program</t>
  </si>
  <si>
    <t xml:space="preserve">M&amp;E Officer is responsible for the preparation of the TOR to secure external consultant who will be supporting – Developing methodology and procedures for planning, monitoring and reporting, also needs assessment and analysis of health care services and other arised issues.  </t>
  </si>
  <si>
    <t>It's necessary to add DRG working group functions in this functional unit</t>
  </si>
  <si>
    <t>HR - 5</t>
  </si>
  <si>
    <t xml:space="preserve">Amendments in the  SSA staff funqction Regulatory act </t>
  </si>
  <si>
    <t>Prepare the guidelines and share with the CEO for approval</t>
  </si>
  <si>
    <t xml:space="preserve">Organise a workshop and share with staff the guidelines </t>
  </si>
  <si>
    <t xml:space="preserve">Amendments in the  SSA staff function Regulatory act </t>
  </si>
  <si>
    <t xml:space="preserve">Introducing these functioins will require amendments in the  SSA staff function Regulatory act </t>
  </si>
  <si>
    <t>Currently the same functions are assigned to the  Unit of Technical Support of the Universal Healthcare Program and Unit of Healthcare Programs</t>
  </si>
  <si>
    <t xml:space="preserve">Number of staff currently fullfilling this responsibility </t>
  </si>
  <si>
    <t>Current Functions</t>
  </si>
  <si>
    <t xml:space="preserve">192 of staff os repsonsible for these functions in branch offices, In addition there are 17 service centers </t>
  </si>
  <si>
    <t>Note:</t>
  </si>
  <si>
    <t xml:space="preserve">The staffing level within the new structure is estimated at 167 </t>
  </si>
  <si>
    <t xml:space="preserve">the same functions in the Unit of Healthcare Programs, Unit of Management of Fulfilled Work, Unit of Organization Support of the Universal Healthcare Program </t>
  </si>
  <si>
    <t>The same functions of the Unit of Provision of Population with the Specific Medicines and Unit of Management of Program Hepatitis C</t>
  </si>
  <si>
    <t>HR: Number of staff currently fulfilling this responsibility</t>
  </si>
  <si>
    <t>not currently available-should be introduced</t>
  </si>
  <si>
    <t>New functions</t>
  </si>
  <si>
    <t xml:space="preserve">76  of staff os repsonsible for these functions in branch offices </t>
  </si>
  <si>
    <t>The staffing level within the new structure is estimated at 65</t>
  </si>
  <si>
    <t xml:space="preserve">New functions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</si>
</sst>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#,##0.00_ ;\-#,##0.00\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color indexed="81"/>
      <name val="Calibri"/>
    </font>
    <font>
      <b/>
      <sz val="10"/>
      <color indexed="81"/>
      <name val="Calibri"/>
    </font>
    <font>
      <sz val="11"/>
      <color theme="1"/>
      <name val="Calibri"/>
      <family val="2"/>
      <scheme val="minor"/>
    </font>
    <font>
      <sz val="11"/>
      <color theme="1"/>
      <name val="Times New Roman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b/>
      <sz val="10"/>
      <color theme="1"/>
      <name val="Cambria"/>
      <family val="1"/>
      <charset val="204"/>
      <scheme val="major"/>
    </font>
    <font>
      <sz val="10"/>
      <color theme="1"/>
      <name val="Cambria"/>
      <family val="1"/>
      <charset val="204"/>
      <scheme val="major"/>
    </font>
    <font>
      <sz val="11"/>
      <color rgb="FF000000"/>
      <name val="Cambria"/>
      <family val="1"/>
      <charset val="204"/>
      <scheme val="major"/>
    </font>
    <font>
      <sz val="10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0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164" fontId="0" fillId="0" borderId="0" xfId="17" applyFont="1"/>
    <xf numFmtId="0" fontId="12" fillId="0" borderId="1" xfId="0" applyFont="1" applyBorder="1"/>
    <xf numFmtId="0" fontId="12" fillId="0" borderId="1" xfId="0" applyFont="1" applyFill="1" applyBorder="1"/>
    <xf numFmtId="0" fontId="12" fillId="0" borderId="0" xfId="0" applyFont="1" applyAlignment="1">
      <alignment wrapText="1"/>
    </xf>
    <xf numFmtId="0" fontId="12" fillId="0" borderId="0" xfId="0" applyFont="1"/>
    <xf numFmtId="164" fontId="12" fillId="0" borderId="0" xfId="17" applyFont="1"/>
    <xf numFmtId="0" fontId="14" fillId="0" borderId="4" xfId="0" applyFont="1" applyBorder="1" applyAlignment="1">
      <alignment vertical="center" wrapText="1"/>
    </xf>
    <xf numFmtId="0" fontId="14" fillId="0" borderId="1" xfId="0" applyFont="1" applyBorder="1"/>
    <xf numFmtId="0" fontId="14" fillId="0" borderId="1" xfId="0" applyFont="1" applyFill="1" applyBorder="1"/>
    <xf numFmtId="0" fontId="14" fillId="0" borderId="4" xfId="0" applyFont="1" applyBorder="1" applyAlignment="1">
      <alignment wrapText="1"/>
    </xf>
    <xf numFmtId="0" fontId="13" fillId="0" borderId="1" xfId="0" applyFont="1" applyBorder="1"/>
    <xf numFmtId="0" fontId="13" fillId="2" borderId="5" xfId="0" applyFont="1" applyFill="1" applyBorder="1" applyAlignment="1">
      <alignment wrapText="1"/>
    </xf>
    <xf numFmtId="0" fontId="13" fillId="2" borderId="6" xfId="0" applyFont="1" applyFill="1" applyBorder="1"/>
    <xf numFmtId="0" fontId="14" fillId="0" borderId="6" xfId="0" applyFont="1" applyBorder="1"/>
    <xf numFmtId="0" fontId="14" fillId="0" borderId="0" xfId="0" applyFont="1" applyAlignment="1">
      <alignment wrapText="1"/>
    </xf>
    <xf numFmtId="0" fontId="14" fillId="0" borderId="0" xfId="0" applyFont="1"/>
    <xf numFmtId="164" fontId="14" fillId="0" borderId="0" xfId="17" applyFont="1"/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64" fontId="13" fillId="2" borderId="7" xfId="17" applyFont="1" applyFill="1" applyBorder="1" applyAlignment="1">
      <alignment horizontal="center" vertical="center" wrapText="1"/>
    </xf>
    <xf numFmtId="164" fontId="14" fillId="0" borderId="8" xfId="17" applyFont="1" applyBorder="1"/>
    <xf numFmtId="0" fontId="11" fillId="0" borderId="1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164" fontId="11" fillId="2" borderId="1" xfId="17" applyFont="1" applyFill="1" applyBorder="1" applyAlignment="1">
      <alignment vertical="center" wrapText="1"/>
    </xf>
    <xf numFmtId="0" fontId="12" fillId="0" borderId="1" xfId="0" applyFont="1" applyBorder="1" applyAlignment="1">
      <alignment horizontal="justify" vertical="center"/>
    </xf>
    <xf numFmtId="164" fontId="11" fillId="2" borderId="1" xfId="17" applyFont="1" applyFill="1" applyBorder="1"/>
    <xf numFmtId="0" fontId="15" fillId="0" borderId="1" xfId="0" applyFont="1" applyBorder="1" applyAlignment="1">
      <alignment horizontal="justify" vertical="center"/>
    </xf>
    <xf numFmtId="0" fontId="11" fillId="0" borderId="0" xfId="0" applyFont="1"/>
    <xf numFmtId="0" fontId="11" fillId="2" borderId="0" xfId="0" applyFont="1" applyFill="1" applyAlignment="1">
      <alignment wrapText="1"/>
    </xf>
    <xf numFmtId="0" fontId="11" fillId="2" borderId="0" xfId="0" applyFont="1" applyFill="1" applyBorder="1"/>
    <xf numFmtId="164" fontId="11" fillId="2" borderId="0" xfId="17" applyFont="1" applyFill="1"/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vertical="center" wrapText="1"/>
    </xf>
    <xf numFmtId="164" fontId="13" fillId="2" borderId="1" xfId="17" applyFont="1" applyFill="1" applyBorder="1" applyAlignment="1">
      <alignment horizontal="left" vertical="top" wrapText="1"/>
    </xf>
    <xf numFmtId="0" fontId="14" fillId="0" borderId="1" xfId="0" applyFont="1" applyBorder="1" applyAlignment="1">
      <alignment vertical="center" wrapText="1"/>
    </xf>
    <xf numFmtId="164" fontId="14" fillId="0" borderId="1" xfId="17" applyFont="1" applyBorder="1"/>
    <xf numFmtId="165" fontId="14" fillId="0" borderId="1" xfId="17" applyNumberFormat="1" applyFont="1" applyBorder="1"/>
    <xf numFmtId="164" fontId="13" fillId="2" borderId="1" xfId="17" applyFont="1" applyFill="1" applyBorder="1"/>
    <xf numFmtId="0" fontId="13" fillId="0" borderId="0" xfId="0" applyFont="1"/>
    <xf numFmtId="0" fontId="13" fillId="2" borderId="0" xfId="0" applyFont="1" applyFill="1" applyAlignment="1">
      <alignment wrapText="1"/>
    </xf>
    <xf numFmtId="0" fontId="13" fillId="2" borderId="0" xfId="0" applyFont="1" applyFill="1" applyBorder="1"/>
    <xf numFmtId="164" fontId="13" fillId="2" borderId="0" xfId="17" applyFont="1" applyFill="1"/>
    <xf numFmtId="0" fontId="11" fillId="0" borderId="1" xfId="0" applyFont="1" applyBorder="1" applyAlignment="1">
      <alignment horizontal="center" vertical="center" wrapText="1"/>
    </xf>
    <xf numFmtId="164" fontId="11" fillId="2" borderId="1" xfId="17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164" fontId="11" fillId="2" borderId="1" xfId="17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164" fontId="12" fillId="0" borderId="0" xfId="17" applyFont="1" applyAlignment="1">
      <alignment horizontal="center"/>
    </xf>
    <xf numFmtId="164" fontId="11" fillId="2" borderId="0" xfId="17" applyFont="1" applyFill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164" fontId="13" fillId="2" borderId="8" xfId="17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/>
    <xf numFmtId="164" fontId="11" fillId="2" borderId="8" xfId="17" applyFont="1" applyFill="1" applyBorder="1"/>
    <xf numFmtId="0" fontId="1" fillId="0" borderId="0" xfId="0" applyFont="1" applyAlignment="1">
      <alignment wrapText="1"/>
    </xf>
    <xf numFmtId="164" fontId="1" fillId="0" borderId="0" xfId="17" applyFont="1"/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6" fillId="0" borderId="0" xfId="0" applyFont="1"/>
    <xf numFmtId="0" fontId="0" fillId="3" borderId="1" xfId="0" applyFont="1" applyFill="1" applyBorder="1"/>
    <xf numFmtId="0" fontId="17" fillId="3" borderId="1" xfId="0" applyFont="1" applyFill="1" applyBorder="1"/>
    <xf numFmtId="0" fontId="17" fillId="0" borderId="0" xfId="0" applyFont="1"/>
    <xf numFmtId="0" fontId="18" fillId="0" borderId="0" xfId="0" applyFont="1"/>
    <xf numFmtId="0" fontId="17" fillId="3" borderId="11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17" fillId="3" borderId="1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17" fillId="3" borderId="11" xfId="0" applyFont="1" applyFill="1" applyBorder="1" applyAlignment="1">
      <alignment horizontal="center"/>
    </xf>
    <xf numFmtId="0" fontId="17" fillId="3" borderId="12" xfId="0" applyFont="1" applyFill="1" applyBorder="1" applyAlignment="1">
      <alignment horizontal="center"/>
    </xf>
    <xf numFmtId="0" fontId="17" fillId="3" borderId="13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 wrapText="1"/>
    </xf>
    <xf numFmtId="0" fontId="0" fillId="0" borderId="0" xfId="0" applyFill="1"/>
    <xf numFmtId="0" fontId="20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3" borderId="10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left" vertical="center" wrapText="1"/>
    </xf>
    <xf numFmtId="0" fontId="17" fillId="3" borderId="13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</cellXfs>
  <cellStyles count="20">
    <cellStyle name="Comma" xfId="17" builtinId="3"/>
    <cellStyle name="Comma 2" xfId="1"/>
    <cellStyle name="Comma 3" xfId="2"/>
    <cellStyle name="Comma 4" xfId="3"/>
    <cellStyle name="Comma 4 2" xfId="4"/>
    <cellStyle name="Comma 5" xfId="5"/>
    <cellStyle name="Comma 5 2" xfId="6"/>
    <cellStyle name="Comma 6" xfId="7"/>
    <cellStyle name="Currency 2" xfId="8"/>
    <cellStyle name="Followed Hyperlink" xfId="19" builtinId="9" hidden="1"/>
    <cellStyle name="Hyperlink" xfId="18" builtinId="8" hidden="1"/>
    <cellStyle name="Normal" xfId="0" builtinId="0"/>
    <cellStyle name="Normal 2" xfId="9"/>
    <cellStyle name="Normal 2 2" xfId="10"/>
    <cellStyle name="Normal 2_sashtato 2009" xfId="11"/>
    <cellStyle name="Normal 3" xfId="12"/>
    <cellStyle name="Normal 4" xfId="13"/>
    <cellStyle name="Normal 5" xfId="14"/>
    <cellStyle name="Percent 2" xfId="15"/>
    <cellStyle name="Percent 3" xfId="16"/>
  </cellStyles>
  <dxfs count="0"/>
  <tableStyles count="0" defaultTableStyle="TableStyleMedium9" defaultPivotStyle="PivotStyleLight16"/>
  <colors>
    <mruColors>
      <color rgb="FF00FF00"/>
      <color rgb="FF24E23B"/>
      <color rgb="FF12B62D"/>
      <color rgb="FF3395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304800</xdr:colOff>
      <xdr:row>2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0" y="0"/>
          <a:ext cx="8839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400" b="1">
              <a:solidFill>
                <a:srgbClr val="00B050"/>
              </a:solidFill>
              <a:latin typeface="Sylfaen" pitchFamily="18" charset="0"/>
            </a:rPr>
            <a:t>Tbilisi Service Center</a:t>
          </a:r>
          <a:endParaRPr lang="ka-GE" sz="1400" b="1">
            <a:solidFill>
              <a:srgbClr val="00B050"/>
            </a:solidFill>
            <a:latin typeface="Sylfaen" pitchFamily="18" charset="0"/>
          </a:endParaRPr>
        </a:p>
      </xdr:txBody>
    </xdr:sp>
    <xdr:clientData/>
  </xdr:twoCellAnchor>
  <xdr:twoCellAnchor>
    <xdr:from>
      <xdr:col>0</xdr:col>
      <xdr:colOff>209550</xdr:colOff>
      <xdr:row>14</xdr:row>
      <xdr:rowOff>19049</xdr:rowOff>
    </xdr:from>
    <xdr:to>
      <xdr:col>4</xdr:col>
      <xdr:colOff>285750</xdr:colOff>
      <xdr:row>21</xdr:row>
      <xdr:rowOff>28574</xdr:rowOff>
    </xdr:to>
    <xdr:sp macro="" textlink="">
      <xdr:nvSpPr>
        <xdr:cNvPr id="3" name="Text Box 98"/>
        <xdr:cNvSpPr txBox="1">
          <a:spLocks noChangeArrowheads="1"/>
        </xdr:cNvSpPr>
      </xdr:nvSpPr>
      <xdr:spPr bwMode="auto">
        <a:xfrm>
          <a:off x="209550" y="2686049"/>
          <a:ext cx="2514600" cy="1343025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ka-GE" sz="1200" b="1">
            <a:latin typeface="Sylfaen" pitchFamily="18" charset="0"/>
          </a:endParaRPr>
        </a:p>
        <a:p>
          <a:pPr algn="ctr">
            <a:spcBef>
              <a:spcPct val="50000"/>
            </a:spcBef>
          </a:pPr>
          <a:r>
            <a:rPr lang="en-US" sz="1200" b="1" i="0" u="none" strike="noStrike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Vake Saburtalo Service</a:t>
          </a:r>
          <a:r>
            <a:rPr lang="en-US" sz="1200" b="1" i="0" u="none" strike="noStrike" kern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Center</a:t>
          </a:r>
          <a:endParaRPr lang="ka-GE" sz="1200" b="1" kern="12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476250</xdr:colOff>
      <xdr:row>14</xdr:row>
      <xdr:rowOff>57149</xdr:rowOff>
    </xdr:from>
    <xdr:to>
      <xdr:col>8</xdr:col>
      <xdr:colOff>552450</xdr:colOff>
      <xdr:row>21</xdr:row>
      <xdr:rowOff>38100</xdr:rowOff>
    </xdr:to>
    <xdr:sp macro="" textlink="">
      <xdr:nvSpPr>
        <xdr:cNvPr id="4" name="Text Box 98"/>
        <xdr:cNvSpPr txBox="1">
          <a:spLocks noChangeArrowheads="1"/>
        </xdr:cNvSpPr>
      </xdr:nvSpPr>
      <xdr:spPr bwMode="auto">
        <a:xfrm>
          <a:off x="2914650" y="2724149"/>
          <a:ext cx="2514600" cy="1314451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en-US" sz="1200" b="1">
            <a:latin typeface="Sylfaen" pitchFamily="18" charset="0"/>
          </a:endParaRPr>
        </a:p>
        <a:p>
          <a:pPr algn="ctr">
            <a:spcBef>
              <a:spcPct val="50000"/>
            </a:spcBef>
          </a:pPr>
          <a:r>
            <a:rPr lang="en-US" sz="1200" b="1">
              <a:latin typeface="Sylfaen" pitchFamily="18" charset="0"/>
            </a:rPr>
            <a:t>Isani Samgori Service</a:t>
          </a:r>
          <a:r>
            <a:rPr lang="en-US" sz="1200" b="1" baseline="0">
              <a:latin typeface="Sylfaen" pitchFamily="18" charset="0"/>
            </a:rPr>
            <a:t> Center</a:t>
          </a:r>
          <a:endParaRPr lang="ka-GE" sz="1200">
            <a:latin typeface="Sylfaen" pitchFamily="18" charset="0"/>
          </a:endParaRPr>
        </a:p>
      </xdr:txBody>
    </xdr:sp>
    <xdr:clientData/>
  </xdr:twoCellAnchor>
  <xdr:twoCellAnchor>
    <xdr:from>
      <xdr:col>9</xdr:col>
      <xdr:colOff>161925</xdr:colOff>
      <xdr:row>14</xdr:row>
      <xdr:rowOff>38101</xdr:rowOff>
    </xdr:from>
    <xdr:to>
      <xdr:col>13</xdr:col>
      <xdr:colOff>466725</xdr:colOff>
      <xdr:row>21</xdr:row>
      <xdr:rowOff>47625</xdr:rowOff>
    </xdr:to>
    <xdr:sp macro="" textlink="">
      <xdr:nvSpPr>
        <xdr:cNvPr id="5" name="Text Box 98"/>
        <xdr:cNvSpPr txBox="1">
          <a:spLocks noChangeArrowheads="1"/>
        </xdr:cNvSpPr>
      </xdr:nvSpPr>
      <xdr:spPr bwMode="auto">
        <a:xfrm>
          <a:off x="5648325" y="2705101"/>
          <a:ext cx="2743200" cy="1343024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ka-GE" sz="1200" b="1">
            <a:latin typeface="Sylfaen" pitchFamily="18" charset="0"/>
          </a:endParaRPr>
        </a:p>
        <a:p>
          <a:pPr algn="ctr">
            <a:spcBef>
              <a:spcPct val="50000"/>
            </a:spcBef>
          </a:pPr>
          <a:r>
            <a:rPr lang="en-US" sz="1200" b="1" i="0" u="none" strike="noStrike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Gldani Nadzaladevi Service Center</a:t>
          </a:r>
          <a:endParaRPr lang="ka-GE" sz="1200" b="0">
            <a:latin typeface="Sylfaen" pitchFamily="18" charset="0"/>
          </a:endParaRPr>
        </a:p>
      </xdr:txBody>
    </xdr:sp>
    <xdr:clientData/>
  </xdr:twoCellAnchor>
  <xdr:twoCellAnchor>
    <xdr:from>
      <xdr:col>1</xdr:col>
      <xdr:colOff>314325</xdr:colOff>
      <xdr:row>23</xdr:row>
      <xdr:rowOff>47625</xdr:rowOff>
    </xdr:from>
    <xdr:to>
      <xdr:col>6</xdr:col>
      <xdr:colOff>276225</xdr:colOff>
      <xdr:row>29</xdr:row>
      <xdr:rowOff>161925</xdr:rowOff>
    </xdr:to>
    <xdr:sp macro="" textlink="">
      <xdr:nvSpPr>
        <xdr:cNvPr id="6" name="Text Box 98"/>
        <xdr:cNvSpPr txBox="1">
          <a:spLocks noChangeArrowheads="1"/>
        </xdr:cNvSpPr>
      </xdr:nvSpPr>
      <xdr:spPr bwMode="auto">
        <a:xfrm>
          <a:off x="923925" y="4429125"/>
          <a:ext cx="3009900" cy="1257300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ka-GE" sz="1200" b="1" i="0" u="none" strike="noStrike" kern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ct val="500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i="0" u="none" strike="noStrike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Dzveli Tbilisi Service Center</a:t>
          </a:r>
          <a:endParaRPr lang="en-US" sz="1200">
            <a:effectLst/>
          </a:endParaRPr>
        </a:p>
        <a:p>
          <a:pPr algn="ctr">
            <a:spcBef>
              <a:spcPct val="50000"/>
            </a:spcBef>
          </a:pPr>
          <a:endParaRPr lang="ka-GE" sz="1200">
            <a:latin typeface="Sylfaen" pitchFamily="18" charset="0"/>
          </a:endParaRPr>
        </a:p>
      </xdr:txBody>
    </xdr:sp>
    <xdr:clientData/>
  </xdr:twoCellAnchor>
  <xdr:twoCellAnchor>
    <xdr:from>
      <xdr:col>7</xdr:col>
      <xdr:colOff>180974</xdr:colOff>
      <xdr:row>23</xdr:row>
      <xdr:rowOff>76199</xdr:rowOff>
    </xdr:from>
    <xdr:to>
      <xdr:col>12</xdr:col>
      <xdr:colOff>95249</xdr:colOff>
      <xdr:row>29</xdr:row>
      <xdr:rowOff>180974</xdr:rowOff>
    </xdr:to>
    <xdr:sp macro="" textlink="">
      <xdr:nvSpPr>
        <xdr:cNvPr id="7" name="Text Box 98"/>
        <xdr:cNvSpPr txBox="1">
          <a:spLocks noChangeArrowheads="1"/>
        </xdr:cNvSpPr>
      </xdr:nvSpPr>
      <xdr:spPr bwMode="auto">
        <a:xfrm>
          <a:off x="4448174" y="4457699"/>
          <a:ext cx="2962275" cy="1247775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en-US" sz="1200" b="1">
            <a:latin typeface="Sylfaen" pitchFamily="18" charset="0"/>
          </a:endParaRPr>
        </a:p>
        <a:p>
          <a:pPr algn="ctr">
            <a:spcBef>
              <a:spcPct val="50000"/>
            </a:spcBef>
          </a:pPr>
          <a:r>
            <a:rPr lang="en-US" sz="1200" b="1">
              <a:latin typeface="Sylfaen" pitchFamily="18" charset="0"/>
            </a:rPr>
            <a:t>Didube Chugureti Service Center</a:t>
          </a:r>
          <a:endParaRPr lang="ka-GE" sz="1200" b="0">
            <a:latin typeface="Sylfaen" pitchFamily="18" charset="0"/>
          </a:endParaRPr>
        </a:p>
      </xdr:txBody>
    </xdr:sp>
    <xdr:clientData/>
  </xdr:twoCellAnchor>
  <xdr:twoCellAnchor>
    <xdr:from>
      <xdr:col>3</xdr:col>
      <xdr:colOff>95250</xdr:colOff>
      <xdr:row>3</xdr:row>
      <xdr:rowOff>19050</xdr:rowOff>
    </xdr:from>
    <xdr:to>
      <xdr:col>10</xdr:col>
      <xdr:colOff>438150</xdr:colOff>
      <xdr:row>10</xdr:row>
      <xdr:rowOff>152400</xdr:rowOff>
    </xdr:to>
    <xdr:sp macro="" textlink="">
      <xdr:nvSpPr>
        <xdr:cNvPr id="8" name="Text Box 98"/>
        <xdr:cNvSpPr txBox="1">
          <a:spLocks noChangeArrowheads="1"/>
        </xdr:cNvSpPr>
      </xdr:nvSpPr>
      <xdr:spPr bwMode="auto">
        <a:xfrm>
          <a:off x="1924050" y="590550"/>
          <a:ext cx="4610100" cy="1466850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ka-GE" sz="1200" b="1">
            <a:latin typeface="Sylfaen" pitchFamily="18" charset="0"/>
          </a:endParaRPr>
        </a:p>
        <a:p>
          <a:pPr algn="ctr">
            <a:spcBef>
              <a:spcPct val="50000"/>
            </a:spcBef>
          </a:pPr>
          <a:r>
            <a:rPr lang="en-US" sz="1800" b="1" i="0" u="none" strike="noStrike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Head</a:t>
          </a:r>
          <a:r>
            <a:rPr lang="en-US" sz="1800" b="1" i="0" u="none" strike="noStrike" kern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of Tbilisi Service Center</a:t>
          </a:r>
          <a:endParaRPr lang="ka-GE" sz="1800" b="1">
            <a:latin typeface="Sylfaen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249238</xdr:colOff>
      <xdr:row>0</xdr:row>
      <xdr:rowOff>0</xdr:rowOff>
    </xdr:from>
    <xdr:to>
      <xdr:col>14</xdr:col>
      <xdr:colOff>554038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49238" y="0"/>
          <a:ext cx="123063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400" b="1">
              <a:solidFill>
                <a:srgbClr val="00B050"/>
              </a:solidFill>
              <a:latin typeface="Sylfaen" pitchFamily="18" charset="0"/>
            </a:rPr>
            <a:t>Regional Coordination</a:t>
          </a:r>
          <a:r>
            <a:rPr lang="en-US" sz="1400" b="1" baseline="0">
              <a:solidFill>
                <a:srgbClr val="00B050"/>
              </a:solidFill>
              <a:latin typeface="Sylfaen" pitchFamily="18" charset="0"/>
            </a:rPr>
            <a:t> Centers of the Agency</a:t>
          </a:r>
          <a:endParaRPr lang="ka-GE" sz="1400" b="1">
            <a:solidFill>
              <a:srgbClr val="00B050"/>
            </a:solidFill>
            <a:latin typeface="Sylfaen" pitchFamily="18" charset="0"/>
          </a:endParaRPr>
        </a:p>
      </xdr:txBody>
    </xdr:sp>
    <xdr:clientData/>
  </xdr:twoCellAnchor>
  <xdr:twoCellAnchor>
    <xdr:from>
      <xdr:col>6</xdr:col>
      <xdr:colOff>58738</xdr:colOff>
      <xdr:row>3</xdr:row>
      <xdr:rowOff>114300</xdr:rowOff>
    </xdr:from>
    <xdr:to>
      <xdr:col>7</xdr:col>
      <xdr:colOff>371475</xdr:colOff>
      <xdr:row>6</xdr:row>
      <xdr:rowOff>152400</xdr:rowOff>
    </xdr:to>
    <xdr:sp macro="" textlink="">
      <xdr:nvSpPr>
        <xdr:cNvPr id="3" name="Text Box 101"/>
        <xdr:cNvSpPr txBox="1">
          <a:spLocks noChangeArrowheads="1"/>
        </xdr:cNvSpPr>
      </xdr:nvSpPr>
      <xdr:spPr bwMode="auto">
        <a:xfrm>
          <a:off x="5202238" y="828675"/>
          <a:ext cx="1169987" cy="752475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200" b="1">
              <a:latin typeface="Sylfaen" pitchFamily="18" charset="0"/>
            </a:rPr>
            <a:t>Kakheti</a:t>
          </a:r>
          <a:endParaRPr lang="ka-GE" sz="1200" b="1">
            <a:latin typeface="Sylfaen" pitchFamily="18" charset="0"/>
          </a:endParaRPr>
        </a:p>
      </xdr:txBody>
    </xdr:sp>
    <xdr:clientData/>
  </xdr:twoCellAnchor>
  <xdr:twoCellAnchor>
    <xdr:from>
      <xdr:col>4</xdr:col>
      <xdr:colOff>420688</xdr:colOff>
      <xdr:row>7</xdr:row>
      <xdr:rowOff>9465</xdr:rowOff>
    </xdr:from>
    <xdr:to>
      <xdr:col>5</xdr:col>
      <xdr:colOff>762000</xdr:colOff>
      <xdr:row>9</xdr:row>
      <xdr:rowOff>47625</xdr:rowOff>
    </xdr:to>
    <xdr:sp macro="" textlink="">
      <xdr:nvSpPr>
        <xdr:cNvPr id="4" name="Text Box 105"/>
        <xdr:cNvSpPr txBox="1">
          <a:spLocks noChangeArrowheads="1"/>
        </xdr:cNvSpPr>
      </xdr:nvSpPr>
      <xdr:spPr bwMode="auto">
        <a:xfrm>
          <a:off x="3849688" y="1676340"/>
          <a:ext cx="1198562" cy="51441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აბაშა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ვლადიმერ ქორჩილავა</a:t>
          </a:r>
        </a:p>
      </xdr:txBody>
    </xdr:sp>
    <xdr:clientData/>
  </xdr:twoCellAnchor>
  <xdr:twoCellAnchor>
    <xdr:from>
      <xdr:col>1</xdr:col>
      <xdr:colOff>458788</xdr:colOff>
      <xdr:row>3</xdr:row>
      <xdr:rowOff>114300</xdr:rowOff>
    </xdr:from>
    <xdr:to>
      <xdr:col>2</xdr:col>
      <xdr:colOff>687388</xdr:colOff>
      <xdr:row>6</xdr:row>
      <xdr:rowOff>115887</xdr:rowOff>
    </xdr:to>
    <xdr:sp macro="" textlink="">
      <xdr:nvSpPr>
        <xdr:cNvPr id="6" name="Text Box 115"/>
        <xdr:cNvSpPr txBox="1">
          <a:spLocks noChangeArrowheads="1"/>
        </xdr:cNvSpPr>
      </xdr:nvSpPr>
      <xdr:spPr bwMode="auto">
        <a:xfrm>
          <a:off x="1316038" y="828675"/>
          <a:ext cx="1085850" cy="715962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000" b="1">
              <a:latin typeface="Sylfaen" pitchFamily="18" charset="0"/>
            </a:rPr>
            <a:t>Racha Lechkhumi Kvemo Svaneti</a:t>
          </a:r>
          <a:endParaRPr lang="ka-GE" sz="1000" b="1">
            <a:latin typeface="Sylfaen" pitchFamily="18" charset="0"/>
          </a:endParaRPr>
        </a:p>
      </xdr:txBody>
    </xdr:sp>
    <xdr:clientData/>
  </xdr:twoCellAnchor>
  <xdr:twoCellAnchor>
    <xdr:from>
      <xdr:col>2</xdr:col>
      <xdr:colOff>800100</xdr:colOff>
      <xdr:row>3</xdr:row>
      <xdr:rowOff>114300</xdr:rowOff>
    </xdr:from>
    <xdr:to>
      <xdr:col>4</xdr:col>
      <xdr:colOff>228600</xdr:colOff>
      <xdr:row>6</xdr:row>
      <xdr:rowOff>152400</xdr:rowOff>
    </xdr:to>
    <xdr:sp macro="" textlink="">
      <xdr:nvSpPr>
        <xdr:cNvPr id="7" name="Text Box 116"/>
        <xdr:cNvSpPr txBox="1">
          <a:spLocks noChangeArrowheads="1"/>
        </xdr:cNvSpPr>
      </xdr:nvSpPr>
      <xdr:spPr bwMode="auto">
        <a:xfrm>
          <a:off x="2514600" y="828675"/>
          <a:ext cx="1143000" cy="752475"/>
        </a:xfrm>
        <a:prstGeom prst="rect">
          <a:avLst/>
        </a:prstGeom>
        <a:solidFill>
          <a:srgbClr val="66FF99">
            <a:alpha val="49803"/>
          </a:srgb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Guria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1</xdr:col>
      <xdr:colOff>468313</xdr:colOff>
      <xdr:row>7</xdr:row>
      <xdr:rowOff>10180</xdr:rowOff>
    </xdr:from>
    <xdr:to>
      <xdr:col>2</xdr:col>
      <xdr:colOff>696913</xdr:colOff>
      <xdr:row>9</xdr:row>
      <xdr:rowOff>85725</xdr:rowOff>
    </xdr:to>
    <xdr:sp macro="" textlink="">
      <xdr:nvSpPr>
        <xdr:cNvPr id="9" name="Text Box 120"/>
        <xdr:cNvSpPr txBox="1">
          <a:spLocks noChangeArrowheads="1"/>
        </xdr:cNvSpPr>
      </xdr:nvSpPr>
      <xdr:spPr bwMode="auto">
        <a:xfrm>
          <a:off x="1325563" y="1677055"/>
          <a:ext cx="1085850" cy="55179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ონი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ზაზა ისაკაძე მ/შ </a:t>
          </a:r>
        </a:p>
      </xdr:txBody>
    </xdr:sp>
    <xdr:clientData/>
  </xdr:twoCellAnchor>
  <xdr:twoCellAnchor>
    <xdr:from>
      <xdr:col>2</xdr:col>
      <xdr:colOff>849313</xdr:colOff>
      <xdr:row>7</xdr:row>
      <xdr:rowOff>0</xdr:rowOff>
    </xdr:from>
    <xdr:to>
      <xdr:col>4</xdr:col>
      <xdr:colOff>220663</xdr:colOff>
      <xdr:row>9</xdr:row>
      <xdr:rowOff>57150</xdr:rowOff>
    </xdr:to>
    <xdr:sp macro="" textlink="">
      <xdr:nvSpPr>
        <xdr:cNvPr id="11" name="Text Box 124"/>
        <xdr:cNvSpPr txBox="1">
          <a:spLocks noChangeArrowheads="1"/>
        </xdr:cNvSpPr>
      </xdr:nvSpPr>
      <xdr:spPr bwMode="auto">
        <a:xfrm>
          <a:off x="2563813" y="1666875"/>
          <a:ext cx="1085850" cy="5334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ლანჩხუთი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ეკატერინე წილოსანი მ/შ</a:t>
          </a:r>
        </a:p>
      </xdr:txBody>
    </xdr:sp>
    <xdr:clientData/>
  </xdr:twoCellAnchor>
  <xdr:twoCellAnchor>
    <xdr:from>
      <xdr:col>0</xdr:col>
      <xdr:colOff>77788</xdr:colOff>
      <xdr:row>9</xdr:row>
      <xdr:rowOff>9526</xdr:rowOff>
    </xdr:from>
    <xdr:to>
      <xdr:col>1</xdr:col>
      <xdr:colOff>306388</xdr:colOff>
      <xdr:row>10</xdr:row>
      <xdr:rowOff>228601</xdr:rowOff>
    </xdr:to>
    <xdr:sp macro="" textlink="">
      <xdr:nvSpPr>
        <xdr:cNvPr id="12" name="Text Box 125"/>
        <xdr:cNvSpPr txBox="1">
          <a:spLocks noChangeArrowheads="1"/>
        </xdr:cNvSpPr>
      </xdr:nvSpPr>
      <xdr:spPr bwMode="auto">
        <a:xfrm>
          <a:off x="77788" y="2152651"/>
          <a:ext cx="1085850" cy="4572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Zestafoni</a:t>
          </a:r>
          <a:endParaRPr lang="ka-GE" sz="1100">
            <a:latin typeface="Sylfaen" pitchFamily="18" charset="0"/>
          </a:endParaRPr>
        </a:p>
      </xdr:txBody>
    </xdr:sp>
    <xdr:clientData/>
  </xdr:twoCellAnchor>
  <xdr:twoCellAnchor>
    <xdr:from>
      <xdr:col>0</xdr:col>
      <xdr:colOff>96838</xdr:colOff>
      <xdr:row>3</xdr:row>
      <xdr:rowOff>114300</xdr:rowOff>
    </xdr:from>
    <xdr:to>
      <xdr:col>1</xdr:col>
      <xdr:colOff>249238</xdr:colOff>
      <xdr:row>6</xdr:row>
      <xdr:rowOff>115887</xdr:rowOff>
    </xdr:to>
    <xdr:sp macro="" textlink="">
      <xdr:nvSpPr>
        <xdr:cNvPr id="13" name="Text Box 138"/>
        <xdr:cNvSpPr txBox="1">
          <a:spLocks noChangeArrowheads="1"/>
        </xdr:cNvSpPr>
      </xdr:nvSpPr>
      <xdr:spPr bwMode="auto">
        <a:xfrm>
          <a:off x="96838" y="828675"/>
          <a:ext cx="1009650" cy="715962"/>
        </a:xfrm>
        <a:prstGeom prst="rect">
          <a:avLst/>
        </a:prstGeom>
        <a:solidFill>
          <a:srgbClr val="66FF99">
            <a:alpha val="49803"/>
          </a:srgb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200" b="1">
              <a:latin typeface="Sylfaen" pitchFamily="18" charset="0"/>
            </a:rPr>
            <a:t>Imereti</a:t>
          </a:r>
          <a:endParaRPr lang="ka-GE" sz="1200" b="1">
            <a:latin typeface="Sylfaen" pitchFamily="18" charset="0"/>
          </a:endParaRPr>
        </a:p>
      </xdr:txBody>
    </xdr:sp>
    <xdr:clientData/>
  </xdr:twoCellAnchor>
  <xdr:twoCellAnchor>
    <xdr:from>
      <xdr:col>0</xdr:col>
      <xdr:colOff>76200</xdr:colOff>
      <xdr:row>6</xdr:row>
      <xdr:rowOff>207694</xdr:rowOff>
    </xdr:from>
    <xdr:to>
      <xdr:col>1</xdr:col>
      <xdr:colOff>325438</xdr:colOff>
      <xdr:row>8</xdr:row>
      <xdr:rowOff>9533</xdr:rowOff>
    </xdr:to>
    <xdr:sp macro="" textlink="">
      <xdr:nvSpPr>
        <xdr:cNvPr id="15" name="Text Box 140"/>
        <xdr:cNvSpPr txBox="1">
          <a:spLocks noChangeArrowheads="1"/>
        </xdr:cNvSpPr>
      </xdr:nvSpPr>
      <xdr:spPr bwMode="auto">
        <a:xfrm>
          <a:off x="76200" y="1636444"/>
          <a:ext cx="1106488" cy="278089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Kharagauli</a:t>
          </a:r>
          <a:endParaRPr lang="ka-GE" sz="1100">
            <a:latin typeface="Sylfaen" pitchFamily="18" charset="0"/>
          </a:endParaRPr>
        </a:p>
      </xdr:txBody>
    </xdr:sp>
    <xdr:clientData/>
  </xdr:twoCellAnchor>
  <xdr:twoCellAnchor>
    <xdr:from>
      <xdr:col>0</xdr:col>
      <xdr:colOff>87313</xdr:colOff>
      <xdr:row>13</xdr:row>
      <xdr:rowOff>80174</xdr:rowOff>
    </xdr:from>
    <xdr:to>
      <xdr:col>1</xdr:col>
      <xdr:colOff>315913</xdr:colOff>
      <xdr:row>15</xdr:row>
      <xdr:rowOff>0</xdr:rowOff>
    </xdr:to>
    <xdr:sp macro="" textlink="">
      <xdr:nvSpPr>
        <xdr:cNvPr id="16" name="Text Box 141"/>
        <xdr:cNvSpPr txBox="1">
          <a:spLocks noChangeArrowheads="1"/>
        </xdr:cNvSpPr>
      </xdr:nvSpPr>
      <xdr:spPr bwMode="auto">
        <a:xfrm>
          <a:off x="87313" y="3175799"/>
          <a:ext cx="1085850" cy="396076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700">
              <a:latin typeface="Sylfaen" pitchFamily="18" charset="0"/>
            </a:rPr>
            <a:t>Tkibuli</a:t>
          </a:r>
          <a:endParaRPr lang="ka-GE" sz="700">
            <a:latin typeface="Sylfaen" pitchFamily="18" charset="0"/>
          </a:endParaRPr>
        </a:p>
      </xdr:txBody>
    </xdr:sp>
    <xdr:clientData/>
  </xdr:twoCellAnchor>
  <xdr:twoCellAnchor>
    <xdr:from>
      <xdr:col>10</xdr:col>
      <xdr:colOff>573088</xdr:colOff>
      <xdr:row>3</xdr:row>
      <xdr:rowOff>114301</xdr:rowOff>
    </xdr:from>
    <xdr:to>
      <xdr:col>12</xdr:col>
      <xdr:colOff>95250</xdr:colOff>
      <xdr:row>6</xdr:row>
      <xdr:rowOff>142875</xdr:rowOff>
    </xdr:to>
    <xdr:sp macro="" textlink="">
      <xdr:nvSpPr>
        <xdr:cNvPr id="17" name="Text Box 147"/>
        <xdr:cNvSpPr txBox="1">
          <a:spLocks noChangeArrowheads="1"/>
        </xdr:cNvSpPr>
      </xdr:nvSpPr>
      <xdr:spPr bwMode="auto">
        <a:xfrm>
          <a:off x="9145588" y="828676"/>
          <a:ext cx="1236662" cy="742949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Shida Kartli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10</xdr:col>
      <xdr:colOff>592138</xdr:colOff>
      <xdr:row>7</xdr:row>
      <xdr:rowOff>1</xdr:rowOff>
    </xdr:from>
    <xdr:to>
      <xdr:col>12</xdr:col>
      <xdr:colOff>66675</xdr:colOff>
      <xdr:row>9</xdr:row>
      <xdr:rowOff>19051</xdr:rowOff>
    </xdr:to>
    <xdr:sp macro="" textlink="">
      <xdr:nvSpPr>
        <xdr:cNvPr id="19" name="Text Box 150"/>
        <xdr:cNvSpPr txBox="1">
          <a:spLocks noChangeArrowheads="1"/>
        </xdr:cNvSpPr>
      </xdr:nvSpPr>
      <xdr:spPr bwMode="auto">
        <a:xfrm>
          <a:off x="9164638" y="1666876"/>
          <a:ext cx="1189037" cy="4953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ხაშური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გოჩა ბარბაქაძე</a:t>
          </a:r>
        </a:p>
      </xdr:txBody>
    </xdr:sp>
    <xdr:clientData/>
  </xdr:twoCellAnchor>
  <xdr:twoCellAnchor>
    <xdr:from>
      <xdr:col>0</xdr:col>
      <xdr:colOff>77788</xdr:colOff>
      <xdr:row>11</xdr:row>
      <xdr:rowOff>76200</xdr:rowOff>
    </xdr:from>
    <xdr:to>
      <xdr:col>1</xdr:col>
      <xdr:colOff>306388</xdr:colOff>
      <xdr:row>12</xdr:row>
      <xdr:rowOff>209550</xdr:rowOff>
    </xdr:to>
    <xdr:sp macro="" textlink="">
      <xdr:nvSpPr>
        <xdr:cNvPr id="20" name="Text Box 141"/>
        <xdr:cNvSpPr txBox="1">
          <a:spLocks noChangeArrowheads="1"/>
        </xdr:cNvSpPr>
      </xdr:nvSpPr>
      <xdr:spPr bwMode="auto">
        <a:xfrm>
          <a:off x="77788" y="2695575"/>
          <a:ext cx="1085850" cy="3714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spcBef>
              <a:spcPct val="50000"/>
            </a:spcBef>
          </a:pPr>
          <a:r>
            <a:rPr lang="en-US" sz="1200" b="1" kern="1200">
              <a:solidFill>
                <a:schemeClr val="dk1"/>
              </a:solidFill>
              <a:latin typeface="Sylfaen" pitchFamily="18" charset="0"/>
              <a:ea typeface="+mn-ea"/>
              <a:cs typeface="+mn-cs"/>
            </a:rPr>
            <a:t>Chiatura</a:t>
          </a:r>
          <a:endParaRPr lang="ka-GE" sz="1200" b="1" kern="1200">
            <a:solidFill>
              <a:schemeClr val="dk1"/>
            </a:solidFill>
            <a:latin typeface="Sylfaen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468313</xdr:colOff>
      <xdr:row>9</xdr:row>
      <xdr:rowOff>161925</xdr:rowOff>
    </xdr:from>
    <xdr:to>
      <xdr:col>2</xdr:col>
      <xdr:colOff>696913</xdr:colOff>
      <xdr:row>11</xdr:row>
      <xdr:rowOff>152400</xdr:rowOff>
    </xdr:to>
    <xdr:sp macro="" textlink="">
      <xdr:nvSpPr>
        <xdr:cNvPr id="22" name="Text Box 120"/>
        <xdr:cNvSpPr txBox="1">
          <a:spLocks noChangeArrowheads="1"/>
        </xdr:cNvSpPr>
      </xdr:nvSpPr>
      <xdr:spPr bwMode="auto">
        <a:xfrm>
          <a:off x="1325563" y="2305050"/>
          <a:ext cx="1085850" cy="4667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ცაგერი                     </a:t>
          </a:r>
          <a:r>
            <a:rPr lang="ka-GE" sz="800" b="0">
              <a:latin typeface="Sylfaen" pitchFamily="18" charset="0"/>
            </a:rPr>
            <a:t>ჯონი ხალიანი</a:t>
          </a:r>
        </a:p>
      </xdr:txBody>
    </xdr:sp>
    <xdr:clientData/>
  </xdr:twoCellAnchor>
  <xdr:twoCellAnchor>
    <xdr:from>
      <xdr:col>7</xdr:col>
      <xdr:colOff>506413</xdr:colOff>
      <xdr:row>7</xdr:row>
      <xdr:rowOff>1</xdr:rowOff>
    </xdr:from>
    <xdr:to>
      <xdr:col>8</xdr:col>
      <xdr:colOff>819150</xdr:colOff>
      <xdr:row>8</xdr:row>
      <xdr:rowOff>219075</xdr:rowOff>
    </xdr:to>
    <xdr:sp macro="" textlink="">
      <xdr:nvSpPr>
        <xdr:cNvPr id="23" name="Text Box 103"/>
        <xdr:cNvSpPr txBox="1">
          <a:spLocks noChangeArrowheads="1"/>
        </xdr:cNvSpPr>
      </xdr:nvSpPr>
      <xdr:spPr bwMode="auto">
        <a:xfrm>
          <a:off x="6507163" y="1666876"/>
          <a:ext cx="1169987" cy="457199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ა</a:t>
          </a:r>
          <a:r>
            <a:rPr lang="ka-GE" sz="800" b="1">
              <a:latin typeface="Sylfaen" pitchFamily="18" charset="0"/>
            </a:rPr>
            <a:t>ხალქალაქი     </a:t>
          </a:r>
          <a:r>
            <a:rPr lang="ka-GE" sz="800" b="0">
              <a:latin typeface="Sylfaen" pitchFamily="18" charset="0"/>
            </a:rPr>
            <a:t>ირადიონ გოგოლაძე მ/შ</a:t>
          </a:r>
        </a:p>
      </xdr:txBody>
    </xdr:sp>
    <xdr:clientData/>
  </xdr:twoCellAnchor>
  <xdr:twoCellAnchor>
    <xdr:from>
      <xdr:col>7</xdr:col>
      <xdr:colOff>544513</xdr:colOff>
      <xdr:row>3</xdr:row>
      <xdr:rowOff>114300</xdr:rowOff>
    </xdr:from>
    <xdr:to>
      <xdr:col>8</xdr:col>
      <xdr:colOff>773113</xdr:colOff>
      <xdr:row>6</xdr:row>
      <xdr:rowOff>152400</xdr:rowOff>
    </xdr:to>
    <xdr:sp macro="" textlink="">
      <xdr:nvSpPr>
        <xdr:cNvPr id="24" name="Text Box 148"/>
        <xdr:cNvSpPr txBox="1">
          <a:spLocks noChangeArrowheads="1"/>
        </xdr:cNvSpPr>
      </xdr:nvSpPr>
      <xdr:spPr bwMode="auto">
        <a:xfrm>
          <a:off x="6545263" y="828675"/>
          <a:ext cx="1085850" cy="752475"/>
        </a:xfrm>
        <a:prstGeom prst="rect">
          <a:avLst/>
        </a:prstGeom>
        <a:solidFill>
          <a:srgbClr val="66FF99">
            <a:alpha val="49803"/>
          </a:srgb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200" b="1">
              <a:latin typeface="Sylfaen" pitchFamily="18" charset="0"/>
            </a:rPr>
            <a:t>Samtskhe</a:t>
          </a:r>
          <a:r>
            <a:rPr lang="en-US" sz="1200" b="1" baseline="0">
              <a:latin typeface="Sylfaen" pitchFamily="18" charset="0"/>
            </a:rPr>
            <a:t> Javakheti</a:t>
          </a:r>
          <a:endParaRPr lang="ka-GE" sz="1200" b="1">
            <a:latin typeface="Sylfaen" pitchFamily="18" charset="0"/>
          </a:endParaRPr>
        </a:p>
      </xdr:txBody>
    </xdr:sp>
    <xdr:clientData/>
  </xdr:twoCellAnchor>
  <xdr:twoCellAnchor>
    <xdr:from>
      <xdr:col>6</xdr:col>
      <xdr:colOff>144463</xdr:colOff>
      <xdr:row>6</xdr:row>
      <xdr:rowOff>228600</xdr:rowOff>
    </xdr:from>
    <xdr:to>
      <xdr:col>7</xdr:col>
      <xdr:colOff>373063</xdr:colOff>
      <xdr:row>9</xdr:row>
      <xdr:rowOff>38100</xdr:rowOff>
    </xdr:to>
    <xdr:sp macro="" textlink="">
      <xdr:nvSpPr>
        <xdr:cNvPr id="25" name="Text Box 153"/>
        <xdr:cNvSpPr txBox="1">
          <a:spLocks noChangeArrowheads="1"/>
        </xdr:cNvSpPr>
      </xdr:nvSpPr>
      <xdr:spPr bwMode="auto">
        <a:xfrm>
          <a:off x="5287963" y="1657350"/>
          <a:ext cx="1085850" cy="5238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ახმეტა      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თამარ ონიაშვილი</a:t>
          </a:r>
        </a:p>
      </xdr:txBody>
    </xdr:sp>
    <xdr:clientData/>
  </xdr:twoCellAnchor>
  <xdr:twoCellAnchor>
    <xdr:from>
      <xdr:col>4</xdr:col>
      <xdr:colOff>458788</xdr:colOff>
      <xdr:row>3</xdr:row>
      <xdr:rowOff>114300</xdr:rowOff>
    </xdr:from>
    <xdr:to>
      <xdr:col>5</xdr:col>
      <xdr:colOff>708025</xdr:colOff>
      <xdr:row>6</xdr:row>
      <xdr:rowOff>114300</xdr:rowOff>
    </xdr:to>
    <xdr:sp macro="" textlink="">
      <xdr:nvSpPr>
        <xdr:cNvPr id="27" name="Text Box 102"/>
        <xdr:cNvSpPr txBox="1">
          <a:spLocks noChangeArrowheads="1"/>
        </xdr:cNvSpPr>
      </xdr:nvSpPr>
      <xdr:spPr bwMode="auto">
        <a:xfrm>
          <a:off x="3887788" y="828675"/>
          <a:ext cx="1106487" cy="714375"/>
        </a:xfrm>
        <a:prstGeom prst="rect">
          <a:avLst/>
        </a:prstGeom>
        <a:solidFill>
          <a:srgbClr val="66FF99">
            <a:alpha val="49803"/>
          </a:srgb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Samegrelo Zemo Svaneti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9</xdr:col>
      <xdr:colOff>68263</xdr:colOff>
      <xdr:row>7</xdr:row>
      <xdr:rowOff>1</xdr:rowOff>
    </xdr:from>
    <xdr:to>
      <xdr:col>10</xdr:col>
      <xdr:colOff>296863</xdr:colOff>
      <xdr:row>9</xdr:row>
      <xdr:rowOff>19051</xdr:rowOff>
    </xdr:to>
    <xdr:sp macro="" textlink="">
      <xdr:nvSpPr>
        <xdr:cNvPr id="28" name="Text Box 103"/>
        <xdr:cNvSpPr txBox="1">
          <a:spLocks noChangeArrowheads="1"/>
        </xdr:cNvSpPr>
      </xdr:nvSpPr>
      <xdr:spPr bwMode="auto">
        <a:xfrm>
          <a:off x="7783513" y="1666876"/>
          <a:ext cx="1085850" cy="4953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თიანეთი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ირმა იარაჯული</a:t>
          </a:r>
        </a:p>
      </xdr:txBody>
    </xdr:sp>
    <xdr:clientData/>
  </xdr:twoCellAnchor>
  <xdr:twoCellAnchor>
    <xdr:from>
      <xdr:col>9</xdr:col>
      <xdr:colOff>58738</xdr:colOff>
      <xdr:row>3</xdr:row>
      <xdr:rowOff>114300</xdr:rowOff>
    </xdr:from>
    <xdr:to>
      <xdr:col>10</xdr:col>
      <xdr:colOff>363538</xdr:colOff>
      <xdr:row>6</xdr:row>
      <xdr:rowOff>152400</xdr:rowOff>
    </xdr:to>
    <xdr:sp macro="" textlink="">
      <xdr:nvSpPr>
        <xdr:cNvPr id="29" name="Text Box 148"/>
        <xdr:cNvSpPr txBox="1">
          <a:spLocks noChangeArrowheads="1"/>
        </xdr:cNvSpPr>
      </xdr:nvSpPr>
      <xdr:spPr bwMode="auto">
        <a:xfrm>
          <a:off x="7773988" y="828675"/>
          <a:ext cx="1162050" cy="752475"/>
        </a:xfrm>
        <a:prstGeom prst="rect">
          <a:avLst/>
        </a:prstGeom>
        <a:solidFill>
          <a:srgbClr val="66FF99">
            <a:alpha val="49803"/>
          </a:srgb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Mtskheta Mtianeti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0</xdr:col>
      <xdr:colOff>87313</xdr:colOff>
      <xdr:row>15</xdr:row>
      <xdr:rowOff>76200</xdr:rowOff>
    </xdr:from>
    <xdr:to>
      <xdr:col>1</xdr:col>
      <xdr:colOff>315913</xdr:colOff>
      <xdr:row>17</xdr:row>
      <xdr:rowOff>133350</xdr:rowOff>
    </xdr:to>
    <xdr:sp macro="" textlink="">
      <xdr:nvSpPr>
        <xdr:cNvPr id="31" name="Text Box 141"/>
        <xdr:cNvSpPr txBox="1">
          <a:spLocks noChangeArrowheads="1"/>
        </xdr:cNvSpPr>
      </xdr:nvSpPr>
      <xdr:spPr bwMode="auto">
        <a:xfrm>
          <a:off x="87313" y="3648075"/>
          <a:ext cx="1085850" cy="5334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თერჯოლა               </a:t>
          </a:r>
          <a:r>
            <a:rPr lang="ka-GE" sz="800" b="0">
              <a:latin typeface="Sylfaen" pitchFamily="18" charset="0"/>
            </a:rPr>
            <a:t>ალექსანდრე</a:t>
          </a:r>
          <a:r>
            <a:rPr lang="ka-GE" sz="800" b="0" baseline="0">
              <a:latin typeface="Sylfaen" pitchFamily="18" charset="0"/>
            </a:rPr>
            <a:t> ზანკალიანი</a:t>
          </a:r>
          <a:endParaRPr lang="ka-GE" sz="800" b="0">
            <a:latin typeface="Sylfaen" pitchFamily="18" charset="0"/>
          </a:endParaRPr>
        </a:p>
      </xdr:txBody>
    </xdr:sp>
    <xdr:clientData/>
  </xdr:twoCellAnchor>
  <xdr:twoCellAnchor>
    <xdr:from>
      <xdr:col>0</xdr:col>
      <xdr:colOff>77788</xdr:colOff>
      <xdr:row>17</xdr:row>
      <xdr:rowOff>190500</xdr:rowOff>
    </xdr:from>
    <xdr:to>
      <xdr:col>1</xdr:col>
      <xdr:colOff>306388</xdr:colOff>
      <xdr:row>19</xdr:row>
      <xdr:rowOff>186526</xdr:rowOff>
    </xdr:to>
    <xdr:sp macro="" textlink="">
      <xdr:nvSpPr>
        <xdr:cNvPr id="32" name="Text Box 141"/>
        <xdr:cNvSpPr txBox="1">
          <a:spLocks noChangeArrowheads="1"/>
        </xdr:cNvSpPr>
      </xdr:nvSpPr>
      <xdr:spPr bwMode="auto">
        <a:xfrm>
          <a:off x="77788" y="4238625"/>
          <a:ext cx="1085850" cy="472276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ბაღდათი</a:t>
          </a:r>
        </a:p>
        <a:p>
          <a:pPr algn="ctr">
            <a:spcBef>
              <a:spcPct val="50000"/>
            </a:spcBef>
          </a:pPr>
          <a:r>
            <a:rPr lang="ka-GE" sz="900">
              <a:latin typeface="Sylfaen" pitchFamily="18" charset="0"/>
            </a:rPr>
            <a:t>ემილიანე ლომიძე</a:t>
          </a:r>
        </a:p>
      </xdr:txBody>
    </xdr:sp>
    <xdr:clientData/>
  </xdr:twoCellAnchor>
  <xdr:twoCellAnchor>
    <xdr:from>
      <xdr:col>0</xdr:col>
      <xdr:colOff>76200</xdr:colOff>
      <xdr:row>24</xdr:row>
      <xdr:rowOff>123825</xdr:rowOff>
    </xdr:from>
    <xdr:to>
      <xdr:col>1</xdr:col>
      <xdr:colOff>325438</xdr:colOff>
      <xdr:row>26</xdr:row>
      <xdr:rowOff>10110</xdr:rowOff>
    </xdr:to>
    <xdr:sp macro="" textlink="">
      <xdr:nvSpPr>
        <xdr:cNvPr id="33" name="Text Box 141"/>
        <xdr:cNvSpPr txBox="1">
          <a:spLocks noChangeArrowheads="1"/>
        </xdr:cNvSpPr>
      </xdr:nvSpPr>
      <xdr:spPr bwMode="auto">
        <a:xfrm>
          <a:off x="76200" y="5838825"/>
          <a:ext cx="1106488" cy="36253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spcBef>
              <a:spcPct val="50000"/>
            </a:spcBef>
          </a:pPr>
          <a:r>
            <a:rPr lang="ka-GE" sz="800" b="1" kern="1200">
              <a:solidFill>
                <a:schemeClr val="dk1"/>
              </a:solidFill>
              <a:latin typeface="Sylfaen" pitchFamily="18" charset="0"/>
              <a:ea typeface="+mn-ea"/>
              <a:cs typeface="+mn-cs"/>
            </a:rPr>
            <a:t>ვანი                                       </a:t>
          </a:r>
          <a:r>
            <a:rPr lang="ka-GE" sz="800" b="0" kern="1200">
              <a:solidFill>
                <a:schemeClr val="dk1"/>
              </a:solidFill>
              <a:latin typeface="Sylfaen" pitchFamily="18" charset="0"/>
              <a:ea typeface="+mn-ea"/>
              <a:cs typeface="+mn-cs"/>
            </a:rPr>
            <a:t>დავით ხარძეიშვილი</a:t>
          </a:r>
        </a:p>
      </xdr:txBody>
    </xdr:sp>
    <xdr:clientData/>
  </xdr:twoCellAnchor>
  <xdr:twoCellAnchor>
    <xdr:from>
      <xdr:col>0</xdr:col>
      <xdr:colOff>87313</xdr:colOff>
      <xdr:row>20</xdr:row>
      <xdr:rowOff>19049</xdr:rowOff>
    </xdr:from>
    <xdr:to>
      <xdr:col>1</xdr:col>
      <xdr:colOff>315913</xdr:colOff>
      <xdr:row>22</xdr:row>
      <xdr:rowOff>9524</xdr:rowOff>
    </xdr:to>
    <xdr:sp macro="" textlink="">
      <xdr:nvSpPr>
        <xdr:cNvPr id="34" name="Text Box 141"/>
        <xdr:cNvSpPr txBox="1">
          <a:spLocks noChangeArrowheads="1"/>
        </xdr:cNvSpPr>
      </xdr:nvSpPr>
      <xdr:spPr bwMode="auto">
        <a:xfrm>
          <a:off x="87313" y="4781549"/>
          <a:ext cx="1085850" cy="4667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სამტრედია</a:t>
          </a:r>
        </a:p>
        <a:p>
          <a:pPr algn="ctr">
            <a:spcBef>
              <a:spcPct val="50000"/>
            </a:spcBef>
          </a:pPr>
          <a:r>
            <a:rPr lang="ka-GE" sz="900">
              <a:latin typeface="Sylfaen" pitchFamily="18" charset="0"/>
            </a:rPr>
            <a:t>ბესიკ მიქაძე მ/შ</a:t>
          </a:r>
        </a:p>
      </xdr:txBody>
    </xdr:sp>
    <xdr:clientData/>
  </xdr:twoCellAnchor>
  <xdr:twoCellAnchor>
    <xdr:from>
      <xdr:col>0</xdr:col>
      <xdr:colOff>87313</xdr:colOff>
      <xdr:row>22</xdr:row>
      <xdr:rowOff>57150</xdr:rowOff>
    </xdr:from>
    <xdr:to>
      <xdr:col>1</xdr:col>
      <xdr:colOff>315913</xdr:colOff>
      <xdr:row>24</xdr:row>
      <xdr:rowOff>78537</xdr:rowOff>
    </xdr:to>
    <xdr:sp macro="" textlink="">
      <xdr:nvSpPr>
        <xdr:cNvPr id="35" name="Text Box 141"/>
        <xdr:cNvSpPr txBox="1">
          <a:spLocks noChangeArrowheads="1"/>
        </xdr:cNvSpPr>
      </xdr:nvSpPr>
      <xdr:spPr bwMode="auto">
        <a:xfrm>
          <a:off x="87313" y="5295900"/>
          <a:ext cx="1085850" cy="497637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ხონი                    </a:t>
          </a:r>
          <a:r>
            <a:rPr lang="ka-GE" sz="800" b="0">
              <a:latin typeface="Sylfaen" pitchFamily="18" charset="0"/>
            </a:rPr>
            <a:t>ლევან ქუთათელაძე მ/შ</a:t>
          </a:r>
        </a:p>
      </xdr:txBody>
    </xdr:sp>
    <xdr:clientData/>
  </xdr:twoCellAnchor>
  <xdr:twoCellAnchor>
    <xdr:from>
      <xdr:col>0</xdr:col>
      <xdr:colOff>96838</xdr:colOff>
      <xdr:row>28</xdr:row>
      <xdr:rowOff>228600</xdr:rowOff>
    </xdr:from>
    <xdr:to>
      <xdr:col>1</xdr:col>
      <xdr:colOff>325438</xdr:colOff>
      <xdr:row>32</xdr:row>
      <xdr:rowOff>38100</xdr:rowOff>
    </xdr:to>
    <xdr:sp macro="" textlink="">
      <xdr:nvSpPr>
        <xdr:cNvPr id="36" name="Text Box 141"/>
        <xdr:cNvSpPr txBox="1">
          <a:spLocks noChangeArrowheads="1"/>
        </xdr:cNvSpPr>
      </xdr:nvSpPr>
      <xdr:spPr bwMode="auto">
        <a:xfrm>
          <a:off x="96838" y="6896100"/>
          <a:ext cx="1085850" cy="7620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წყალტუბო</a:t>
          </a:r>
        </a:p>
        <a:p>
          <a:pPr algn="ctr">
            <a:spcBef>
              <a:spcPct val="50000"/>
            </a:spcBef>
          </a:pPr>
          <a:r>
            <a:rPr lang="ka-GE" sz="900">
              <a:latin typeface="Sylfaen" pitchFamily="18" charset="0"/>
            </a:rPr>
            <a:t>მარიამ ნადარეიშვილი მ/შ</a:t>
          </a:r>
        </a:p>
      </xdr:txBody>
    </xdr:sp>
    <xdr:clientData/>
  </xdr:twoCellAnchor>
  <xdr:twoCellAnchor>
    <xdr:from>
      <xdr:col>0</xdr:col>
      <xdr:colOff>85725</xdr:colOff>
      <xdr:row>26</xdr:row>
      <xdr:rowOff>76199</xdr:rowOff>
    </xdr:from>
    <xdr:to>
      <xdr:col>1</xdr:col>
      <xdr:colOff>334963</xdr:colOff>
      <xdr:row>28</xdr:row>
      <xdr:rowOff>161924</xdr:rowOff>
    </xdr:to>
    <xdr:sp macro="" textlink="">
      <xdr:nvSpPr>
        <xdr:cNvPr id="37" name="Text Box 141"/>
        <xdr:cNvSpPr txBox="1">
          <a:spLocks noChangeArrowheads="1"/>
        </xdr:cNvSpPr>
      </xdr:nvSpPr>
      <xdr:spPr bwMode="auto">
        <a:xfrm>
          <a:off x="85725" y="6267449"/>
          <a:ext cx="1106488" cy="5619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საჩხერე</a:t>
          </a:r>
        </a:p>
        <a:p>
          <a:pPr algn="ctr">
            <a:spcBef>
              <a:spcPct val="50000"/>
            </a:spcBef>
          </a:pPr>
          <a:r>
            <a:rPr lang="ka-GE" sz="900">
              <a:latin typeface="Sylfaen" pitchFamily="18" charset="0"/>
            </a:rPr>
            <a:t>დავით გელბახიანი </a:t>
          </a:r>
          <a:r>
            <a:rPr lang="ka-GE" sz="900" baseline="0">
              <a:latin typeface="Sylfaen" pitchFamily="18" charset="0"/>
            </a:rPr>
            <a:t>მ/შ</a:t>
          </a:r>
          <a:endParaRPr lang="ka-GE" sz="900">
            <a:latin typeface="Sylfaen" pitchFamily="18" charset="0"/>
          </a:endParaRPr>
        </a:p>
      </xdr:txBody>
    </xdr:sp>
    <xdr:clientData/>
  </xdr:twoCellAnchor>
  <xdr:twoCellAnchor>
    <xdr:from>
      <xdr:col>1</xdr:col>
      <xdr:colOff>468313</xdr:colOff>
      <xdr:row>11</xdr:row>
      <xdr:rowOff>238124</xdr:rowOff>
    </xdr:from>
    <xdr:to>
      <xdr:col>2</xdr:col>
      <xdr:colOff>696913</xdr:colOff>
      <xdr:row>13</xdr:row>
      <xdr:rowOff>228599</xdr:rowOff>
    </xdr:to>
    <xdr:sp macro="" textlink="">
      <xdr:nvSpPr>
        <xdr:cNvPr id="38" name="Text Box 120"/>
        <xdr:cNvSpPr txBox="1">
          <a:spLocks noChangeArrowheads="1"/>
        </xdr:cNvSpPr>
      </xdr:nvSpPr>
      <xdr:spPr bwMode="auto">
        <a:xfrm>
          <a:off x="1325563" y="2857499"/>
          <a:ext cx="1085850" cy="4667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solidFill>
                <a:schemeClr val="dk1"/>
              </a:solidFill>
              <a:latin typeface="Sylfaen" pitchFamily="18" charset="0"/>
            </a:rPr>
            <a:t>ლენტეხი</a:t>
          </a:r>
        </a:p>
        <a:p>
          <a:pPr algn="ctr">
            <a:spcBef>
              <a:spcPct val="50000"/>
            </a:spcBef>
          </a:pPr>
          <a:r>
            <a:rPr lang="ka-GE" sz="800">
              <a:solidFill>
                <a:schemeClr val="dk1"/>
              </a:solidFill>
              <a:latin typeface="Sylfaen" pitchFamily="18" charset="0"/>
            </a:rPr>
            <a:t>ლალი ბენდელიანი</a:t>
          </a:r>
        </a:p>
      </xdr:txBody>
    </xdr:sp>
    <xdr:clientData/>
  </xdr:twoCellAnchor>
  <xdr:twoCellAnchor>
    <xdr:from>
      <xdr:col>3</xdr:col>
      <xdr:colOff>20638</xdr:colOff>
      <xdr:row>9</xdr:row>
      <xdr:rowOff>143530</xdr:rowOff>
    </xdr:from>
    <xdr:to>
      <xdr:col>4</xdr:col>
      <xdr:colOff>173038</xdr:colOff>
      <xdr:row>11</xdr:row>
      <xdr:rowOff>228600</xdr:rowOff>
    </xdr:to>
    <xdr:sp macro="" textlink="">
      <xdr:nvSpPr>
        <xdr:cNvPr id="39" name="Text Box 124"/>
        <xdr:cNvSpPr txBox="1">
          <a:spLocks noChangeArrowheads="1"/>
        </xdr:cNvSpPr>
      </xdr:nvSpPr>
      <xdr:spPr bwMode="auto">
        <a:xfrm>
          <a:off x="2592388" y="2286655"/>
          <a:ext cx="1009650" cy="56132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ჩოხატაური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ზურაბ კალანდაძე</a:t>
          </a:r>
        </a:p>
      </xdr:txBody>
    </xdr:sp>
    <xdr:clientData/>
  </xdr:twoCellAnchor>
  <xdr:twoCellAnchor>
    <xdr:from>
      <xdr:col>4</xdr:col>
      <xdr:colOff>430213</xdr:colOff>
      <xdr:row>9</xdr:row>
      <xdr:rowOff>95190</xdr:rowOff>
    </xdr:from>
    <xdr:to>
      <xdr:col>5</xdr:col>
      <xdr:colOff>762000</xdr:colOff>
      <xdr:row>11</xdr:row>
      <xdr:rowOff>47625</xdr:rowOff>
    </xdr:to>
    <xdr:sp macro="" textlink="">
      <xdr:nvSpPr>
        <xdr:cNvPr id="40" name="Text Box 105"/>
        <xdr:cNvSpPr txBox="1">
          <a:spLocks noChangeArrowheads="1"/>
        </xdr:cNvSpPr>
      </xdr:nvSpPr>
      <xdr:spPr bwMode="auto">
        <a:xfrm>
          <a:off x="3859213" y="2238315"/>
          <a:ext cx="1189037" cy="42868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წალენჯიხა 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ინგა სარია მ/შ  </a:t>
          </a:r>
        </a:p>
        <a:p>
          <a:pPr algn="ctr">
            <a:spcBef>
              <a:spcPct val="50000"/>
            </a:spcBef>
          </a:pPr>
          <a:endParaRPr lang="ka-GE" sz="800" b="1">
            <a:latin typeface="Sylfaen" pitchFamily="18" charset="0"/>
          </a:endParaRPr>
        </a:p>
      </xdr:txBody>
    </xdr:sp>
    <xdr:clientData/>
  </xdr:twoCellAnchor>
  <xdr:twoCellAnchor>
    <xdr:from>
      <xdr:col>4</xdr:col>
      <xdr:colOff>477838</xdr:colOff>
      <xdr:row>18</xdr:row>
      <xdr:rowOff>142876</xdr:rowOff>
    </xdr:from>
    <xdr:to>
      <xdr:col>5</xdr:col>
      <xdr:colOff>800100</xdr:colOff>
      <xdr:row>20</xdr:row>
      <xdr:rowOff>123826</xdr:rowOff>
    </xdr:to>
    <xdr:sp macro="" textlink="">
      <xdr:nvSpPr>
        <xdr:cNvPr id="41" name="Text Box 105"/>
        <xdr:cNvSpPr txBox="1">
          <a:spLocks noChangeArrowheads="1"/>
        </xdr:cNvSpPr>
      </xdr:nvSpPr>
      <xdr:spPr bwMode="auto">
        <a:xfrm>
          <a:off x="3906838" y="4429126"/>
          <a:ext cx="1179512" cy="4572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ჩ</a:t>
          </a:r>
          <a:r>
            <a:rPr lang="ka-GE" sz="800" b="1">
              <a:latin typeface="Sylfaen" pitchFamily="18" charset="0"/>
            </a:rPr>
            <a:t>ხოროწყუ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პაატა სორდია</a:t>
          </a:r>
        </a:p>
      </xdr:txBody>
    </xdr:sp>
    <xdr:clientData/>
  </xdr:twoCellAnchor>
  <xdr:twoCellAnchor>
    <xdr:from>
      <xdr:col>4</xdr:col>
      <xdr:colOff>477838</xdr:colOff>
      <xdr:row>20</xdr:row>
      <xdr:rowOff>219076</xdr:rowOff>
    </xdr:from>
    <xdr:to>
      <xdr:col>5</xdr:col>
      <xdr:colOff>828675</xdr:colOff>
      <xdr:row>22</xdr:row>
      <xdr:rowOff>200026</xdr:rowOff>
    </xdr:to>
    <xdr:sp macro="" textlink="">
      <xdr:nvSpPr>
        <xdr:cNvPr id="42" name="Text Box 105"/>
        <xdr:cNvSpPr txBox="1">
          <a:spLocks noChangeArrowheads="1"/>
        </xdr:cNvSpPr>
      </xdr:nvSpPr>
      <xdr:spPr bwMode="auto">
        <a:xfrm>
          <a:off x="3906838" y="4981576"/>
          <a:ext cx="1208087" cy="4572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მ</a:t>
          </a:r>
          <a:r>
            <a:rPr lang="ka-GE" sz="800" b="1">
              <a:latin typeface="Sylfaen" pitchFamily="18" charset="0"/>
            </a:rPr>
            <a:t>ესტია 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ნატო რატიანი</a:t>
          </a:r>
        </a:p>
      </xdr:txBody>
    </xdr:sp>
    <xdr:clientData/>
  </xdr:twoCellAnchor>
  <xdr:twoCellAnchor>
    <xdr:from>
      <xdr:col>4</xdr:col>
      <xdr:colOff>487364</xdr:colOff>
      <xdr:row>23</xdr:row>
      <xdr:rowOff>67330</xdr:rowOff>
    </xdr:from>
    <xdr:to>
      <xdr:col>5</xdr:col>
      <xdr:colOff>809626</xdr:colOff>
      <xdr:row>25</xdr:row>
      <xdr:rowOff>47625</xdr:rowOff>
    </xdr:to>
    <xdr:sp macro="" textlink="">
      <xdr:nvSpPr>
        <xdr:cNvPr id="43" name="Text Box 105"/>
        <xdr:cNvSpPr txBox="1">
          <a:spLocks noChangeArrowheads="1"/>
        </xdr:cNvSpPr>
      </xdr:nvSpPr>
      <xdr:spPr bwMode="auto">
        <a:xfrm>
          <a:off x="3916364" y="5544205"/>
          <a:ext cx="1179512" cy="45654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ფ</a:t>
          </a:r>
          <a:r>
            <a:rPr lang="ka-GE" sz="800" b="1">
              <a:latin typeface="Sylfaen" pitchFamily="18" charset="0"/>
            </a:rPr>
            <a:t>ოთი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ინგა ღვინჯილია</a:t>
          </a:r>
        </a:p>
      </xdr:txBody>
    </xdr:sp>
    <xdr:clientData/>
  </xdr:twoCellAnchor>
  <xdr:twoCellAnchor>
    <xdr:from>
      <xdr:col>6</xdr:col>
      <xdr:colOff>133350</xdr:colOff>
      <xdr:row>9</xdr:row>
      <xdr:rowOff>114300</xdr:rowOff>
    </xdr:from>
    <xdr:to>
      <xdr:col>7</xdr:col>
      <xdr:colOff>382588</xdr:colOff>
      <xdr:row>11</xdr:row>
      <xdr:rowOff>180975</xdr:rowOff>
    </xdr:to>
    <xdr:sp macro="" textlink="">
      <xdr:nvSpPr>
        <xdr:cNvPr id="44" name="Text Box 153"/>
        <xdr:cNvSpPr txBox="1">
          <a:spLocks noChangeArrowheads="1"/>
        </xdr:cNvSpPr>
      </xdr:nvSpPr>
      <xdr:spPr bwMode="auto">
        <a:xfrm>
          <a:off x="5276850" y="2257425"/>
          <a:ext cx="1106488" cy="5429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ყვარელი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ვალერიან ბურდიაშვილი მ/შ</a:t>
          </a:r>
        </a:p>
      </xdr:txBody>
    </xdr:sp>
    <xdr:clientData/>
  </xdr:twoCellAnchor>
  <xdr:twoCellAnchor>
    <xdr:from>
      <xdr:col>6</xdr:col>
      <xdr:colOff>142875</xdr:colOff>
      <xdr:row>12</xdr:row>
      <xdr:rowOff>19050</xdr:rowOff>
    </xdr:from>
    <xdr:to>
      <xdr:col>7</xdr:col>
      <xdr:colOff>392113</xdr:colOff>
      <xdr:row>14</xdr:row>
      <xdr:rowOff>76200</xdr:rowOff>
    </xdr:to>
    <xdr:sp macro="" textlink="">
      <xdr:nvSpPr>
        <xdr:cNvPr id="45" name="Text Box 153"/>
        <xdr:cNvSpPr txBox="1">
          <a:spLocks noChangeArrowheads="1"/>
        </xdr:cNvSpPr>
      </xdr:nvSpPr>
      <xdr:spPr bwMode="auto">
        <a:xfrm>
          <a:off x="5286375" y="2876550"/>
          <a:ext cx="1106488" cy="5334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გურჯაანი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თეიმურაზ ზავრაშვილი</a:t>
          </a:r>
        </a:p>
      </xdr:txBody>
    </xdr:sp>
    <xdr:clientData/>
  </xdr:twoCellAnchor>
  <xdr:twoCellAnchor>
    <xdr:from>
      <xdr:col>6</xdr:col>
      <xdr:colOff>142875</xdr:colOff>
      <xdr:row>14</xdr:row>
      <xdr:rowOff>133351</xdr:rowOff>
    </xdr:from>
    <xdr:to>
      <xdr:col>7</xdr:col>
      <xdr:colOff>392113</xdr:colOff>
      <xdr:row>16</xdr:row>
      <xdr:rowOff>133351</xdr:rowOff>
    </xdr:to>
    <xdr:sp macro="" textlink="">
      <xdr:nvSpPr>
        <xdr:cNvPr id="46" name="Text Box 153"/>
        <xdr:cNvSpPr txBox="1">
          <a:spLocks noChangeArrowheads="1"/>
        </xdr:cNvSpPr>
      </xdr:nvSpPr>
      <xdr:spPr bwMode="auto">
        <a:xfrm>
          <a:off x="5286375" y="3467101"/>
          <a:ext cx="1106488" cy="47625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სიღნაღი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ზურაბ ზურაბაშვილი</a:t>
          </a:r>
        </a:p>
      </xdr:txBody>
    </xdr:sp>
    <xdr:clientData/>
  </xdr:twoCellAnchor>
  <xdr:twoCellAnchor>
    <xdr:from>
      <xdr:col>6</xdr:col>
      <xdr:colOff>144463</xdr:colOff>
      <xdr:row>19</xdr:row>
      <xdr:rowOff>123825</xdr:rowOff>
    </xdr:from>
    <xdr:to>
      <xdr:col>7</xdr:col>
      <xdr:colOff>419100</xdr:colOff>
      <xdr:row>21</xdr:row>
      <xdr:rowOff>95250</xdr:rowOff>
    </xdr:to>
    <xdr:sp macro="" textlink="">
      <xdr:nvSpPr>
        <xdr:cNvPr id="47" name="Text Box 153"/>
        <xdr:cNvSpPr txBox="1">
          <a:spLocks noChangeArrowheads="1"/>
        </xdr:cNvSpPr>
      </xdr:nvSpPr>
      <xdr:spPr bwMode="auto">
        <a:xfrm>
          <a:off x="5287963" y="4648200"/>
          <a:ext cx="1131887" cy="4476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ლაგოდეხი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თამაზ კაკიაშვილი</a:t>
          </a:r>
        </a:p>
      </xdr:txBody>
    </xdr:sp>
    <xdr:clientData/>
  </xdr:twoCellAnchor>
  <xdr:twoCellAnchor>
    <xdr:from>
      <xdr:col>6</xdr:col>
      <xdr:colOff>144463</xdr:colOff>
      <xdr:row>22</xdr:row>
      <xdr:rowOff>57150</xdr:rowOff>
    </xdr:from>
    <xdr:to>
      <xdr:col>7</xdr:col>
      <xdr:colOff>419100</xdr:colOff>
      <xdr:row>24</xdr:row>
      <xdr:rowOff>11018</xdr:rowOff>
    </xdr:to>
    <xdr:sp macro="" textlink="">
      <xdr:nvSpPr>
        <xdr:cNvPr id="48" name="Text Box 153"/>
        <xdr:cNvSpPr txBox="1">
          <a:spLocks noChangeArrowheads="1"/>
        </xdr:cNvSpPr>
      </xdr:nvSpPr>
      <xdr:spPr bwMode="auto">
        <a:xfrm>
          <a:off x="5287963" y="5295900"/>
          <a:ext cx="1131887" cy="430118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საგარეჯო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თამარ ბერიძე</a:t>
          </a:r>
        </a:p>
      </xdr:txBody>
    </xdr:sp>
    <xdr:clientData/>
  </xdr:twoCellAnchor>
  <xdr:twoCellAnchor>
    <xdr:from>
      <xdr:col>6</xdr:col>
      <xdr:colOff>133350</xdr:colOff>
      <xdr:row>17</xdr:row>
      <xdr:rowOff>19050</xdr:rowOff>
    </xdr:from>
    <xdr:to>
      <xdr:col>7</xdr:col>
      <xdr:colOff>390525</xdr:colOff>
      <xdr:row>19</xdr:row>
      <xdr:rowOff>28575</xdr:rowOff>
    </xdr:to>
    <xdr:sp macro="" textlink="">
      <xdr:nvSpPr>
        <xdr:cNvPr id="49" name="Text Box 153"/>
        <xdr:cNvSpPr txBox="1">
          <a:spLocks noChangeArrowheads="1"/>
        </xdr:cNvSpPr>
      </xdr:nvSpPr>
      <xdr:spPr bwMode="auto">
        <a:xfrm>
          <a:off x="5276850" y="4067175"/>
          <a:ext cx="1114425" cy="4857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დედოფლისწყარო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თეა ბენაშვილი მ/შ</a:t>
          </a:r>
        </a:p>
      </xdr:txBody>
    </xdr:sp>
    <xdr:clientData/>
  </xdr:twoCellAnchor>
  <xdr:twoCellAnchor>
    <xdr:from>
      <xdr:col>7</xdr:col>
      <xdr:colOff>506413</xdr:colOff>
      <xdr:row>9</xdr:row>
      <xdr:rowOff>57151</xdr:rowOff>
    </xdr:from>
    <xdr:to>
      <xdr:col>8</xdr:col>
      <xdr:colOff>819150</xdr:colOff>
      <xdr:row>11</xdr:row>
      <xdr:rowOff>57151</xdr:rowOff>
    </xdr:to>
    <xdr:sp macro="" textlink="">
      <xdr:nvSpPr>
        <xdr:cNvPr id="50" name="Text Box 103"/>
        <xdr:cNvSpPr txBox="1">
          <a:spLocks noChangeArrowheads="1"/>
        </xdr:cNvSpPr>
      </xdr:nvSpPr>
      <xdr:spPr bwMode="auto">
        <a:xfrm>
          <a:off x="6507163" y="2200276"/>
          <a:ext cx="1169987" cy="47625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ა</a:t>
          </a:r>
          <a:r>
            <a:rPr lang="ka-GE" sz="800" b="1">
              <a:latin typeface="Sylfaen" pitchFamily="18" charset="0"/>
            </a:rPr>
            <a:t>სპინძა                               </a:t>
          </a:r>
          <a:r>
            <a:rPr lang="ka-GE" sz="800" b="0">
              <a:latin typeface="Sylfaen" pitchFamily="18" charset="0"/>
            </a:rPr>
            <a:t>ირაკლი ჯვარიძე მ/შ</a:t>
          </a:r>
        </a:p>
      </xdr:txBody>
    </xdr:sp>
    <xdr:clientData/>
  </xdr:twoCellAnchor>
  <xdr:twoCellAnchor>
    <xdr:from>
      <xdr:col>7</xdr:col>
      <xdr:colOff>496888</xdr:colOff>
      <xdr:row>11</xdr:row>
      <xdr:rowOff>123825</xdr:rowOff>
    </xdr:from>
    <xdr:to>
      <xdr:col>8</xdr:col>
      <xdr:colOff>828675</xdr:colOff>
      <xdr:row>13</xdr:row>
      <xdr:rowOff>133350</xdr:rowOff>
    </xdr:to>
    <xdr:sp macro="" textlink="">
      <xdr:nvSpPr>
        <xdr:cNvPr id="51" name="Text Box 103"/>
        <xdr:cNvSpPr txBox="1">
          <a:spLocks noChangeArrowheads="1"/>
        </xdr:cNvSpPr>
      </xdr:nvSpPr>
      <xdr:spPr bwMode="auto">
        <a:xfrm>
          <a:off x="6497638" y="2743200"/>
          <a:ext cx="1189037" cy="4857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ა</a:t>
          </a:r>
          <a:r>
            <a:rPr lang="ka-GE" sz="800" b="1">
              <a:latin typeface="Sylfaen" pitchFamily="18" charset="0"/>
            </a:rPr>
            <a:t>დიგენი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პეტრე აფრიამაშვილი</a:t>
          </a:r>
        </a:p>
      </xdr:txBody>
    </xdr:sp>
    <xdr:clientData/>
  </xdr:twoCellAnchor>
  <xdr:twoCellAnchor>
    <xdr:from>
      <xdr:col>7</xdr:col>
      <xdr:colOff>477838</xdr:colOff>
      <xdr:row>13</xdr:row>
      <xdr:rowOff>238124</xdr:rowOff>
    </xdr:from>
    <xdr:to>
      <xdr:col>8</xdr:col>
      <xdr:colOff>828675</xdr:colOff>
      <xdr:row>15</xdr:row>
      <xdr:rowOff>209549</xdr:rowOff>
    </xdr:to>
    <xdr:sp macro="" textlink="">
      <xdr:nvSpPr>
        <xdr:cNvPr id="52" name="Text Box 103"/>
        <xdr:cNvSpPr txBox="1">
          <a:spLocks noChangeArrowheads="1"/>
        </xdr:cNvSpPr>
      </xdr:nvSpPr>
      <xdr:spPr bwMode="auto">
        <a:xfrm>
          <a:off x="6478588" y="3333749"/>
          <a:ext cx="1208087" cy="4476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ბ</a:t>
          </a:r>
          <a:r>
            <a:rPr lang="ka-GE" sz="800" b="1">
              <a:latin typeface="Sylfaen" pitchFamily="18" charset="0"/>
            </a:rPr>
            <a:t>ორჯომი                         </a:t>
          </a:r>
          <a:r>
            <a:rPr lang="ka-GE" sz="800" b="0">
              <a:latin typeface="Sylfaen" pitchFamily="18" charset="0"/>
            </a:rPr>
            <a:t>მანანა ჩხეიძე</a:t>
          </a:r>
        </a:p>
      </xdr:txBody>
    </xdr:sp>
    <xdr:clientData/>
  </xdr:twoCellAnchor>
  <xdr:twoCellAnchor>
    <xdr:from>
      <xdr:col>7</xdr:col>
      <xdr:colOff>506413</xdr:colOff>
      <xdr:row>16</xdr:row>
      <xdr:rowOff>85725</xdr:rowOff>
    </xdr:from>
    <xdr:to>
      <xdr:col>8</xdr:col>
      <xdr:colOff>838200</xdr:colOff>
      <xdr:row>18</xdr:row>
      <xdr:rowOff>39593</xdr:rowOff>
    </xdr:to>
    <xdr:sp macro="" textlink="">
      <xdr:nvSpPr>
        <xdr:cNvPr id="53" name="Text Box 103"/>
        <xdr:cNvSpPr txBox="1">
          <a:spLocks noChangeArrowheads="1"/>
        </xdr:cNvSpPr>
      </xdr:nvSpPr>
      <xdr:spPr bwMode="auto">
        <a:xfrm>
          <a:off x="6507163" y="3895725"/>
          <a:ext cx="1189037" cy="430118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ნინოწმინდა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ჯემალ ხმალაძე</a:t>
          </a:r>
        </a:p>
      </xdr:txBody>
    </xdr:sp>
    <xdr:clientData/>
  </xdr:twoCellAnchor>
  <xdr:twoCellAnchor>
    <xdr:from>
      <xdr:col>9</xdr:col>
      <xdr:colOff>77788</xdr:colOff>
      <xdr:row>9</xdr:row>
      <xdr:rowOff>95250</xdr:rowOff>
    </xdr:from>
    <xdr:to>
      <xdr:col>10</xdr:col>
      <xdr:colOff>306388</xdr:colOff>
      <xdr:row>11</xdr:row>
      <xdr:rowOff>114300</xdr:rowOff>
    </xdr:to>
    <xdr:sp macro="" textlink="">
      <xdr:nvSpPr>
        <xdr:cNvPr id="54" name="Text Box 103"/>
        <xdr:cNvSpPr txBox="1">
          <a:spLocks noChangeArrowheads="1"/>
        </xdr:cNvSpPr>
      </xdr:nvSpPr>
      <xdr:spPr bwMode="auto">
        <a:xfrm>
          <a:off x="7793038" y="2238375"/>
          <a:ext cx="1085850" cy="4953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დუშეთი                            </a:t>
          </a:r>
          <a:r>
            <a:rPr lang="ka-GE" sz="800" b="0">
              <a:latin typeface="Sylfaen" pitchFamily="18" charset="0"/>
            </a:rPr>
            <a:t>შორენა ადეიშვილი</a:t>
          </a:r>
        </a:p>
      </xdr:txBody>
    </xdr:sp>
    <xdr:clientData/>
  </xdr:twoCellAnchor>
  <xdr:twoCellAnchor>
    <xdr:from>
      <xdr:col>9</xdr:col>
      <xdr:colOff>68263</xdr:colOff>
      <xdr:row>11</xdr:row>
      <xdr:rowOff>154133</xdr:rowOff>
    </xdr:from>
    <xdr:to>
      <xdr:col>10</xdr:col>
      <xdr:colOff>296863</xdr:colOff>
      <xdr:row>13</xdr:row>
      <xdr:rowOff>93519</xdr:rowOff>
    </xdr:to>
    <xdr:sp macro="" textlink="">
      <xdr:nvSpPr>
        <xdr:cNvPr id="55" name="Text Box 103"/>
        <xdr:cNvSpPr txBox="1">
          <a:spLocks noChangeArrowheads="1"/>
        </xdr:cNvSpPr>
      </xdr:nvSpPr>
      <xdr:spPr bwMode="auto">
        <a:xfrm>
          <a:off x="7783513" y="2773508"/>
          <a:ext cx="1085850" cy="415636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ახალგორი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მარინე  ღამბაშიძე</a:t>
          </a:r>
        </a:p>
      </xdr:txBody>
    </xdr:sp>
    <xdr:clientData/>
  </xdr:twoCellAnchor>
  <xdr:twoCellAnchor>
    <xdr:from>
      <xdr:col>9</xdr:col>
      <xdr:colOff>77788</xdr:colOff>
      <xdr:row>13</xdr:row>
      <xdr:rowOff>190500</xdr:rowOff>
    </xdr:from>
    <xdr:to>
      <xdr:col>10</xdr:col>
      <xdr:colOff>306388</xdr:colOff>
      <xdr:row>16</xdr:row>
      <xdr:rowOff>47625</xdr:rowOff>
    </xdr:to>
    <xdr:sp macro="" textlink="">
      <xdr:nvSpPr>
        <xdr:cNvPr id="56" name="Text Box 103"/>
        <xdr:cNvSpPr txBox="1">
          <a:spLocks noChangeArrowheads="1"/>
        </xdr:cNvSpPr>
      </xdr:nvSpPr>
      <xdr:spPr bwMode="auto">
        <a:xfrm>
          <a:off x="7793038" y="3286125"/>
          <a:ext cx="1085850" cy="5715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ყაზბეგი 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დოდო გელაშვილი მ/შ</a:t>
          </a:r>
        </a:p>
      </xdr:txBody>
    </xdr:sp>
    <xdr:clientData/>
  </xdr:twoCellAnchor>
  <xdr:twoCellAnchor>
    <xdr:from>
      <xdr:col>10</xdr:col>
      <xdr:colOff>601663</xdr:colOff>
      <xdr:row>9</xdr:row>
      <xdr:rowOff>95251</xdr:rowOff>
    </xdr:from>
    <xdr:to>
      <xdr:col>12</xdr:col>
      <xdr:colOff>57150</xdr:colOff>
      <xdr:row>11</xdr:row>
      <xdr:rowOff>133351</xdr:rowOff>
    </xdr:to>
    <xdr:sp macro="" textlink="">
      <xdr:nvSpPr>
        <xdr:cNvPr id="57" name="Text Box 150"/>
        <xdr:cNvSpPr txBox="1">
          <a:spLocks noChangeArrowheads="1"/>
        </xdr:cNvSpPr>
      </xdr:nvSpPr>
      <xdr:spPr bwMode="auto">
        <a:xfrm>
          <a:off x="9174163" y="2238376"/>
          <a:ext cx="1169987" cy="51435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ქარელი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უჩა ელბაქიძე</a:t>
          </a:r>
        </a:p>
      </xdr:txBody>
    </xdr:sp>
    <xdr:clientData/>
  </xdr:twoCellAnchor>
  <xdr:twoCellAnchor>
    <xdr:from>
      <xdr:col>10</xdr:col>
      <xdr:colOff>620713</xdr:colOff>
      <xdr:row>11</xdr:row>
      <xdr:rowOff>219075</xdr:rowOff>
    </xdr:from>
    <xdr:to>
      <xdr:col>12</xdr:col>
      <xdr:colOff>57150</xdr:colOff>
      <xdr:row>13</xdr:row>
      <xdr:rowOff>209550</xdr:rowOff>
    </xdr:to>
    <xdr:sp macro="" textlink="">
      <xdr:nvSpPr>
        <xdr:cNvPr id="58" name="Text Box 150"/>
        <xdr:cNvSpPr txBox="1">
          <a:spLocks noChangeArrowheads="1"/>
        </xdr:cNvSpPr>
      </xdr:nvSpPr>
      <xdr:spPr bwMode="auto">
        <a:xfrm>
          <a:off x="9193213" y="2838450"/>
          <a:ext cx="1150937" cy="4667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კასპი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მარინე მეტრეველი</a:t>
          </a:r>
          <a:endParaRPr lang="ka-GE" sz="800" b="1">
            <a:latin typeface="Sylfaen" pitchFamily="18" charset="0"/>
          </a:endParaRPr>
        </a:p>
      </xdr:txBody>
    </xdr:sp>
    <xdr:clientData/>
  </xdr:twoCellAnchor>
  <xdr:twoCellAnchor>
    <xdr:from>
      <xdr:col>10</xdr:col>
      <xdr:colOff>620713</xdr:colOff>
      <xdr:row>14</xdr:row>
      <xdr:rowOff>57150</xdr:rowOff>
    </xdr:from>
    <xdr:to>
      <xdr:col>12</xdr:col>
      <xdr:colOff>76200</xdr:colOff>
      <xdr:row>16</xdr:row>
      <xdr:rowOff>11018</xdr:rowOff>
    </xdr:to>
    <xdr:sp macro="" textlink="">
      <xdr:nvSpPr>
        <xdr:cNvPr id="59" name="Text Box 150"/>
        <xdr:cNvSpPr txBox="1">
          <a:spLocks noChangeArrowheads="1"/>
        </xdr:cNvSpPr>
      </xdr:nvSpPr>
      <xdr:spPr bwMode="auto">
        <a:xfrm>
          <a:off x="9193213" y="3390900"/>
          <a:ext cx="1169987" cy="430118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solidFill>
                <a:schemeClr val="dk1"/>
              </a:solidFill>
              <a:latin typeface="Sylfaen" pitchFamily="18" charset="0"/>
            </a:rPr>
            <a:t>თიღვის თემი</a:t>
          </a:r>
        </a:p>
        <a:p>
          <a:pPr algn="ctr">
            <a:spcBef>
              <a:spcPct val="50000"/>
            </a:spcBef>
          </a:pPr>
          <a:endParaRPr lang="ka-GE" sz="800" b="1">
            <a:solidFill>
              <a:schemeClr val="dk1"/>
            </a:solidFill>
            <a:latin typeface="Sylfaen" pitchFamily="18" charset="0"/>
          </a:endParaRPr>
        </a:p>
      </xdr:txBody>
    </xdr:sp>
    <xdr:clientData/>
  </xdr:twoCellAnchor>
  <xdr:twoCellAnchor>
    <xdr:from>
      <xdr:col>10</xdr:col>
      <xdr:colOff>639763</xdr:colOff>
      <xdr:row>16</xdr:row>
      <xdr:rowOff>85725</xdr:rowOff>
    </xdr:from>
    <xdr:to>
      <xdr:col>12</xdr:col>
      <xdr:colOff>66675</xdr:colOff>
      <xdr:row>18</xdr:row>
      <xdr:rowOff>200025</xdr:rowOff>
    </xdr:to>
    <xdr:sp macro="" textlink="">
      <xdr:nvSpPr>
        <xdr:cNvPr id="60" name="Text Box 150"/>
        <xdr:cNvSpPr txBox="1">
          <a:spLocks noChangeArrowheads="1"/>
        </xdr:cNvSpPr>
      </xdr:nvSpPr>
      <xdr:spPr bwMode="auto">
        <a:xfrm>
          <a:off x="9212263" y="3895725"/>
          <a:ext cx="1141412" cy="59055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ქურთის თემი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ნელი ქრისტესიაშვილი</a:t>
          </a:r>
        </a:p>
      </xdr:txBody>
    </xdr:sp>
    <xdr:clientData/>
  </xdr:twoCellAnchor>
  <xdr:twoCellAnchor>
    <xdr:from>
      <xdr:col>12</xdr:col>
      <xdr:colOff>211138</xdr:colOff>
      <xdr:row>3</xdr:row>
      <xdr:rowOff>123826</xdr:rowOff>
    </xdr:from>
    <xdr:to>
      <xdr:col>13</xdr:col>
      <xdr:colOff>363538</xdr:colOff>
      <xdr:row>6</xdr:row>
      <xdr:rowOff>171450</xdr:rowOff>
    </xdr:to>
    <xdr:sp macro="" textlink="">
      <xdr:nvSpPr>
        <xdr:cNvPr id="61" name="Text Box 147"/>
        <xdr:cNvSpPr txBox="1">
          <a:spLocks noChangeArrowheads="1"/>
        </xdr:cNvSpPr>
      </xdr:nvSpPr>
      <xdr:spPr bwMode="auto">
        <a:xfrm>
          <a:off x="10498138" y="838201"/>
          <a:ext cx="1009650" cy="761999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Kvemo Kartli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13</xdr:col>
      <xdr:colOff>582613</xdr:colOff>
      <xdr:row>3</xdr:row>
      <xdr:rowOff>114300</xdr:rowOff>
    </xdr:from>
    <xdr:to>
      <xdr:col>14</xdr:col>
      <xdr:colOff>735013</xdr:colOff>
      <xdr:row>6</xdr:row>
      <xdr:rowOff>123825</xdr:rowOff>
    </xdr:to>
    <xdr:sp macro="" textlink="">
      <xdr:nvSpPr>
        <xdr:cNvPr id="62" name="Text Box 147"/>
        <xdr:cNvSpPr txBox="1">
          <a:spLocks noChangeArrowheads="1"/>
        </xdr:cNvSpPr>
      </xdr:nvSpPr>
      <xdr:spPr bwMode="auto">
        <a:xfrm>
          <a:off x="11726863" y="828675"/>
          <a:ext cx="1009650" cy="723900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Adjara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4</xdr:col>
      <xdr:colOff>439738</xdr:colOff>
      <xdr:row>14</xdr:row>
      <xdr:rowOff>47625</xdr:rowOff>
    </xdr:from>
    <xdr:to>
      <xdr:col>5</xdr:col>
      <xdr:colOff>762000</xdr:colOff>
      <xdr:row>16</xdr:row>
      <xdr:rowOff>76200</xdr:rowOff>
    </xdr:to>
    <xdr:sp macro="" textlink="">
      <xdr:nvSpPr>
        <xdr:cNvPr id="63" name="Text Box 105"/>
        <xdr:cNvSpPr txBox="1">
          <a:spLocks noChangeArrowheads="1"/>
        </xdr:cNvSpPr>
      </xdr:nvSpPr>
      <xdr:spPr bwMode="auto">
        <a:xfrm>
          <a:off x="3868738" y="3381375"/>
          <a:ext cx="1179512" cy="5048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ხობი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ბადრი ჭითაშვილი</a:t>
          </a:r>
        </a:p>
      </xdr:txBody>
    </xdr:sp>
    <xdr:clientData/>
  </xdr:twoCellAnchor>
  <xdr:twoCellAnchor>
    <xdr:from>
      <xdr:col>4</xdr:col>
      <xdr:colOff>430213</xdr:colOff>
      <xdr:row>11</xdr:row>
      <xdr:rowOff>134969</xdr:rowOff>
    </xdr:from>
    <xdr:to>
      <xdr:col>5</xdr:col>
      <xdr:colOff>762000</xdr:colOff>
      <xdr:row>13</xdr:row>
      <xdr:rowOff>188881</xdr:rowOff>
    </xdr:to>
    <xdr:sp macro="" textlink="">
      <xdr:nvSpPr>
        <xdr:cNvPr id="64" name="Text Box 105"/>
        <xdr:cNvSpPr txBox="1">
          <a:spLocks noChangeArrowheads="1"/>
        </xdr:cNvSpPr>
      </xdr:nvSpPr>
      <xdr:spPr bwMode="auto">
        <a:xfrm>
          <a:off x="3859213" y="2754344"/>
          <a:ext cx="1189037" cy="530162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სენაკი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ირმა მურღულია- მზარელუა</a:t>
          </a:r>
        </a:p>
      </xdr:txBody>
    </xdr:sp>
    <xdr:clientData/>
  </xdr:twoCellAnchor>
  <xdr:twoCellAnchor>
    <xdr:from>
      <xdr:col>4</xdr:col>
      <xdr:colOff>468314</xdr:colOff>
      <xdr:row>16</xdr:row>
      <xdr:rowOff>133350</xdr:rowOff>
    </xdr:from>
    <xdr:to>
      <xdr:col>5</xdr:col>
      <xdr:colOff>771526</xdr:colOff>
      <xdr:row>18</xdr:row>
      <xdr:rowOff>66675</xdr:rowOff>
    </xdr:to>
    <xdr:sp macro="" textlink="">
      <xdr:nvSpPr>
        <xdr:cNvPr id="65" name="Text Box 105"/>
        <xdr:cNvSpPr txBox="1">
          <a:spLocks noChangeArrowheads="1"/>
        </xdr:cNvSpPr>
      </xdr:nvSpPr>
      <xdr:spPr bwMode="auto">
        <a:xfrm>
          <a:off x="3897314" y="3943350"/>
          <a:ext cx="1160462" cy="4095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მარტვილი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თემურ</a:t>
          </a:r>
          <a:r>
            <a:rPr lang="ka-GE" sz="800" baseline="0">
              <a:latin typeface="Sylfaen" pitchFamily="18" charset="0"/>
            </a:rPr>
            <a:t> კაკულია მ/შ</a:t>
          </a:r>
          <a:endParaRPr lang="ka-GE" sz="800">
            <a:latin typeface="Sylfaen" pitchFamily="18" charset="0"/>
          </a:endParaRPr>
        </a:p>
      </xdr:txBody>
    </xdr:sp>
    <xdr:clientData/>
  </xdr:twoCellAnchor>
  <xdr:twoCellAnchor>
    <xdr:from>
      <xdr:col>12</xdr:col>
      <xdr:colOff>200025</xdr:colOff>
      <xdr:row>7</xdr:row>
      <xdr:rowOff>9526</xdr:rowOff>
    </xdr:from>
    <xdr:to>
      <xdr:col>13</xdr:col>
      <xdr:colOff>447675</xdr:colOff>
      <xdr:row>9</xdr:row>
      <xdr:rowOff>0</xdr:rowOff>
    </xdr:to>
    <xdr:sp macro="" textlink="">
      <xdr:nvSpPr>
        <xdr:cNvPr id="67" name="Text Box 149"/>
        <xdr:cNvSpPr txBox="1">
          <a:spLocks noChangeArrowheads="1"/>
        </xdr:cNvSpPr>
      </xdr:nvSpPr>
      <xdr:spPr bwMode="auto">
        <a:xfrm>
          <a:off x="10487025" y="1676401"/>
          <a:ext cx="1104900" cy="466724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დმანისი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დავით დაუთაშვილი</a:t>
          </a:r>
        </a:p>
      </xdr:txBody>
    </xdr:sp>
    <xdr:clientData/>
  </xdr:twoCellAnchor>
  <xdr:twoCellAnchor>
    <xdr:from>
      <xdr:col>12</xdr:col>
      <xdr:colOff>239713</xdr:colOff>
      <xdr:row>9</xdr:row>
      <xdr:rowOff>104776</xdr:rowOff>
    </xdr:from>
    <xdr:to>
      <xdr:col>13</xdr:col>
      <xdr:colOff>392113</xdr:colOff>
      <xdr:row>12</xdr:row>
      <xdr:rowOff>123825</xdr:rowOff>
    </xdr:to>
    <xdr:sp macro="" textlink="">
      <xdr:nvSpPr>
        <xdr:cNvPr id="68" name="Text Box 149"/>
        <xdr:cNvSpPr txBox="1">
          <a:spLocks noChangeArrowheads="1"/>
        </xdr:cNvSpPr>
      </xdr:nvSpPr>
      <xdr:spPr bwMode="auto">
        <a:xfrm>
          <a:off x="10526713" y="2247901"/>
          <a:ext cx="1009650" cy="733424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თეთრიწყარო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ნანი დალაქიშვილი-ჯორჯიაშვილი მ/შ</a:t>
          </a:r>
        </a:p>
      </xdr:txBody>
    </xdr:sp>
    <xdr:clientData/>
  </xdr:twoCellAnchor>
  <xdr:twoCellAnchor>
    <xdr:from>
      <xdr:col>12</xdr:col>
      <xdr:colOff>239713</xdr:colOff>
      <xdr:row>12</xdr:row>
      <xdr:rowOff>219075</xdr:rowOff>
    </xdr:from>
    <xdr:to>
      <xdr:col>13</xdr:col>
      <xdr:colOff>392113</xdr:colOff>
      <xdr:row>14</xdr:row>
      <xdr:rowOff>209550</xdr:rowOff>
    </xdr:to>
    <xdr:sp macro="" textlink="">
      <xdr:nvSpPr>
        <xdr:cNvPr id="69" name="Text Box 149"/>
        <xdr:cNvSpPr txBox="1">
          <a:spLocks noChangeArrowheads="1"/>
        </xdr:cNvSpPr>
      </xdr:nvSpPr>
      <xdr:spPr bwMode="auto">
        <a:xfrm>
          <a:off x="10526713" y="3076575"/>
          <a:ext cx="1009650" cy="4667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წალკა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რომან სუბელიანი</a:t>
          </a:r>
        </a:p>
      </xdr:txBody>
    </xdr:sp>
    <xdr:clientData/>
  </xdr:twoCellAnchor>
  <xdr:twoCellAnchor>
    <xdr:from>
      <xdr:col>12</xdr:col>
      <xdr:colOff>258763</xdr:colOff>
      <xdr:row>15</xdr:row>
      <xdr:rowOff>66675</xdr:rowOff>
    </xdr:from>
    <xdr:to>
      <xdr:col>13</xdr:col>
      <xdr:colOff>411163</xdr:colOff>
      <xdr:row>17</xdr:row>
      <xdr:rowOff>19050</xdr:rowOff>
    </xdr:to>
    <xdr:sp macro="" textlink="">
      <xdr:nvSpPr>
        <xdr:cNvPr id="70" name="Text Box 149"/>
        <xdr:cNvSpPr txBox="1">
          <a:spLocks noChangeArrowheads="1"/>
        </xdr:cNvSpPr>
      </xdr:nvSpPr>
      <xdr:spPr bwMode="auto">
        <a:xfrm>
          <a:off x="10545763" y="3638550"/>
          <a:ext cx="1009650" cy="4286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ბოლნისი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ციცინო ჯოხაძე მ/შ</a:t>
          </a:r>
        </a:p>
      </xdr:txBody>
    </xdr:sp>
    <xdr:clientData/>
  </xdr:twoCellAnchor>
  <xdr:twoCellAnchor>
    <xdr:from>
      <xdr:col>12</xdr:col>
      <xdr:colOff>268288</xdr:colOff>
      <xdr:row>17</xdr:row>
      <xdr:rowOff>123826</xdr:rowOff>
    </xdr:from>
    <xdr:to>
      <xdr:col>13</xdr:col>
      <xdr:colOff>420688</xdr:colOff>
      <xdr:row>19</xdr:row>
      <xdr:rowOff>123825</xdr:rowOff>
    </xdr:to>
    <xdr:sp macro="" textlink="">
      <xdr:nvSpPr>
        <xdr:cNvPr id="71" name="Text Box 149"/>
        <xdr:cNvSpPr txBox="1">
          <a:spLocks noChangeArrowheads="1"/>
        </xdr:cNvSpPr>
      </xdr:nvSpPr>
      <xdr:spPr bwMode="auto">
        <a:xfrm>
          <a:off x="10555288" y="4171951"/>
          <a:ext cx="1009650" cy="476249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გარდაბანი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ლეილა ზურაბიანი</a:t>
          </a:r>
        </a:p>
      </xdr:txBody>
    </xdr:sp>
    <xdr:clientData/>
  </xdr:twoCellAnchor>
  <xdr:twoCellAnchor>
    <xdr:from>
      <xdr:col>12</xdr:col>
      <xdr:colOff>268288</xdr:colOff>
      <xdr:row>20</xdr:row>
      <xdr:rowOff>0</xdr:rowOff>
    </xdr:from>
    <xdr:to>
      <xdr:col>13</xdr:col>
      <xdr:colOff>420688</xdr:colOff>
      <xdr:row>22</xdr:row>
      <xdr:rowOff>76199</xdr:rowOff>
    </xdr:to>
    <xdr:sp macro="" textlink="">
      <xdr:nvSpPr>
        <xdr:cNvPr id="72" name="Text Box 149"/>
        <xdr:cNvSpPr txBox="1">
          <a:spLocks noChangeArrowheads="1"/>
        </xdr:cNvSpPr>
      </xdr:nvSpPr>
      <xdr:spPr bwMode="auto">
        <a:xfrm>
          <a:off x="10555288" y="4762500"/>
          <a:ext cx="1009650" cy="552449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მარნეული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მამუკა შუბითიძე</a:t>
          </a:r>
          <a:r>
            <a:rPr lang="ka-GE" sz="800" baseline="0">
              <a:latin typeface="Sylfaen" pitchFamily="18" charset="0"/>
            </a:rPr>
            <a:t> მ/შ</a:t>
          </a:r>
          <a:endParaRPr lang="ka-GE" sz="800">
            <a:latin typeface="Sylfaen" pitchFamily="18" charset="0"/>
          </a:endParaRPr>
        </a:p>
      </xdr:txBody>
    </xdr:sp>
    <xdr:clientData/>
  </xdr:twoCellAnchor>
  <xdr:twoCellAnchor>
    <xdr:from>
      <xdr:col>13</xdr:col>
      <xdr:colOff>649288</xdr:colOff>
      <xdr:row>7</xdr:row>
      <xdr:rowOff>28575</xdr:rowOff>
    </xdr:from>
    <xdr:to>
      <xdr:col>14</xdr:col>
      <xdr:colOff>725488</xdr:colOff>
      <xdr:row>9</xdr:row>
      <xdr:rowOff>133350</xdr:rowOff>
    </xdr:to>
    <xdr:sp macro="" textlink="">
      <xdr:nvSpPr>
        <xdr:cNvPr id="73" name="Text Box 149"/>
        <xdr:cNvSpPr txBox="1">
          <a:spLocks noChangeArrowheads="1"/>
        </xdr:cNvSpPr>
      </xdr:nvSpPr>
      <xdr:spPr bwMode="auto">
        <a:xfrm>
          <a:off x="11793538" y="1695450"/>
          <a:ext cx="933450" cy="5810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ბათუმი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ნოდარ ფუტკარაძე</a:t>
          </a:r>
        </a:p>
      </xdr:txBody>
    </xdr:sp>
    <xdr:clientData/>
  </xdr:twoCellAnchor>
  <xdr:twoCellAnchor>
    <xdr:from>
      <xdr:col>13</xdr:col>
      <xdr:colOff>677863</xdr:colOff>
      <xdr:row>9</xdr:row>
      <xdr:rowOff>210206</xdr:rowOff>
    </xdr:from>
    <xdr:to>
      <xdr:col>14</xdr:col>
      <xdr:colOff>754063</xdr:colOff>
      <xdr:row>12</xdr:row>
      <xdr:rowOff>152400</xdr:rowOff>
    </xdr:to>
    <xdr:sp macro="" textlink="">
      <xdr:nvSpPr>
        <xdr:cNvPr id="74" name="Text Box 149"/>
        <xdr:cNvSpPr txBox="1">
          <a:spLocks noChangeArrowheads="1"/>
        </xdr:cNvSpPr>
      </xdr:nvSpPr>
      <xdr:spPr bwMode="auto">
        <a:xfrm>
          <a:off x="11822113" y="2353331"/>
          <a:ext cx="933450" cy="656569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ქობულეთი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თეიმურაზ ჭანტურიშვილი მ/შ</a:t>
          </a:r>
        </a:p>
      </xdr:txBody>
    </xdr:sp>
    <xdr:clientData/>
  </xdr:twoCellAnchor>
  <xdr:twoCellAnchor>
    <xdr:from>
      <xdr:col>13</xdr:col>
      <xdr:colOff>677863</xdr:colOff>
      <xdr:row>12</xdr:row>
      <xdr:rowOff>229255</xdr:rowOff>
    </xdr:from>
    <xdr:to>
      <xdr:col>14</xdr:col>
      <xdr:colOff>754063</xdr:colOff>
      <xdr:row>15</xdr:row>
      <xdr:rowOff>9525</xdr:rowOff>
    </xdr:to>
    <xdr:sp macro="" textlink="">
      <xdr:nvSpPr>
        <xdr:cNvPr id="75" name="Text Box 149"/>
        <xdr:cNvSpPr txBox="1">
          <a:spLocks noChangeArrowheads="1"/>
        </xdr:cNvSpPr>
      </xdr:nvSpPr>
      <xdr:spPr bwMode="auto">
        <a:xfrm>
          <a:off x="11822113" y="3086755"/>
          <a:ext cx="933450" cy="49464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ქედა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ზურაბ ყადიძე მ/შ</a:t>
          </a:r>
        </a:p>
      </xdr:txBody>
    </xdr:sp>
    <xdr:clientData/>
  </xdr:twoCellAnchor>
  <xdr:twoCellAnchor>
    <xdr:from>
      <xdr:col>13</xdr:col>
      <xdr:colOff>677863</xdr:colOff>
      <xdr:row>15</xdr:row>
      <xdr:rowOff>76855</xdr:rowOff>
    </xdr:from>
    <xdr:to>
      <xdr:col>14</xdr:col>
      <xdr:colOff>754063</xdr:colOff>
      <xdr:row>17</xdr:row>
      <xdr:rowOff>152400</xdr:rowOff>
    </xdr:to>
    <xdr:sp macro="" textlink="">
      <xdr:nvSpPr>
        <xdr:cNvPr id="76" name="Text Box 149"/>
        <xdr:cNvSpPr txBox="1">
          <a:spLocks noChangeArrowheads="1"/>
        </xdr:cNvSpPr>
      </xdr:nvSpPr>
      <xdr:spPr bwMode="auto">
        <a:xfrm>
          <a:off x="11822113" y="3648730"/>
          <a:ext cx="933450" cy="55179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შუახევი 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პაატა ქათამაძე მ/შ</a:t>
          </a:r>
        </a:p>
      </xdr:txBody>
    </xdr:sp>
    <xdr:clientData/>
  </xdr:twoCellAnchor>
  <xdr:twoCellAnchor>
    <xdr:from>
      <xdr:col>13</xdr:col>
      <xdr:colOff>677863</xdr:colOff>
      <xdr:row>17</xdr:row>
      <xdr:rowOff>228600</xdr:rowOff>
    </xdr:from>
    <xdr:to>
      <xdr:col>14</xdr:col>
      <xdr:colOff>754063</xdr:colOff>
      <xdr:row>20</xdr:row>
      <xdr:rowOff>0</xdr:rowOff>
    </xdr:to>
    <xdr:sp macro="" textlink="">
      <xdr:nvSpPr>
        <xdr:cNvPr id="77" name="Text Box 149"/>
        <xdr:cNvSpPr txBox="1">
          <a:spLocks noChangeArrowheads="1"/>
        </xdr:cNvSpPr>
      </xdr:nvSpPr>
      <xdr:spPr bwMode="auto">
        <a:xfrm>
          <a:off x="11822113" y="4276725"/>
          <a:ext cx="933450" cy="4857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spcBef>
              <a:spcPct val="50000"/>
            </a:spcBef>
          </a:pPr>
          <a:r>
            <a:rPr lang="ka-GE" sz="800" b="1" kern="1200">
              <a:solidFill>
                <a:schemeClr val="dk1"/>
              </a:solidFill>
              <a:latin typeface="Sylfaen" pitchFamily="18" charset="0"/>
              <a:ea typeface="+mn-ea"/>
              <a:cs typeface="+mn-cs"/>
            </a:rPr>
            <a:t>ხულო                         </a:t>
          </a:r>
          <a:r>
            <a:rPr lang="ka-GE" sz="800" b="0" kern="1200">
              <a:solidFill>
                <a:schemeClr val="dk1"/>
              </a:solidFill>
              <a:latin typeface="Sylfaen" pitchFamily="18" charset="0"/>
              <a:ea typeface="+mn-ea"/>
              <a:cs typeface="+mn-cs"/>
            </a:rPr>
            <a:t>ნინო ქონიაძე </a:t>
          </a:r>
        </a:p>
      </xdr:txBody>
    </xdr:sp>
    <xdr:clientData/>
  </xdr:twoCellAnchor>
  <xdr:twoCellAnchor>
    <xdr:from>
      <xdr:col>13</xdr:col>
      <xdr:colOff>677863</xdr:colOff>
      <xdr:row>20</xdr:row>
      <xdr:rowOff>67331</xdr:rowOff>
    </xdr:from>
    <xdr:to>
      <xdr:col>14</xdr:col>
      <xdr:colOff>754063</xdr:colOff>
      <xdr:row>22</xdr:row>
      <xdr:rowOff>57151</xdr:rowOff>
    </xdr:to>
    <xdr:sp macro="" textlink="">
      <xdr:nvSpPr>
        <xdr:cNvPr id="78" name="Text Box 149"/>
        <xdr:cNvSpPr txBox="1">
          <a:spLocks noChangeArrowheads="1"/>
        </xdr:cNvSpPr>
      </xdr:nvSpPr>
      <xdr:spPr bwMode="auto">
        <a:xfrm>
          <a:off x="11822113" y="4829831"/>
          <a:ext cx="933450" cy="46607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ხელვაჩაური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ნანი კახაძე </a:t>
          </a:r>
        </a:p>
      </xdr:txBody>
    </xdr:sp>
    <xdr:clientData/>
  </xdr:twoCellAnchor>
  <xdr:twoCellAnchor>
    <xdr:from>
      <xdr:col>8</xdr:col>
      <xdr:colOff>401638</xdr:colOff>
      <xdr:row>23</xdr:row>
      <xdr:rowOff>66675</xdr:rowOff>
    </xdr:from>
    <xdr:to>
      <xdr:col>11</xdr:col>
      <xdr:colOff>249238</xdr:colOff>
      <xdr:row>26</xdr:row>
      <xdr:rowOff>104775</xdr:rowOff>
    </xdr:to>
    <xdr:sp macro="" textlink="">
      <xdr:nvSpPr>
        <xdr:cNvPr id="79" name="Text Box 148"/>
        <xdr:cNvSpPr txBox="1">
          <a:spLocks noChangeArrowheads="1"/>
        </xdr:cNvSpPr>
      </xdr:nvSpPr>
      <xdr:spPr bwMode="auto">
        <a:xfrm>
          <a:off x="7259638" y="5543550"/>
          <a:ext cx="2419350" cy="752475"/>
        </a:xfrm>
        <a:prstGeom prst="rect">
          <a:avLst/>
        </a:prstGeom>
        <a:solidFill>
          <a:srgbClr val="66FF99">
            <a:alpha val="49803"/>
          </a:srgb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აფხაზეთის ა/რ ფილიალი</a:t>
          </a:r>
        </a:p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ომარ ნარსავიძე                       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8:N28"/>
  <sheetViews>
    <sheetView topLeftCell="A10" workbookViewId="0">
      <selection activeCell="M9" sqref="M9"/>
    </sheetView>
  </sheetViews>
  <sheetFormatPr defaultColWidth="8.7109375" defaultRowHeight="15" x14ac:dyDescent="0.25"/>
  <sheetData>
    <row r="28" spans="4:14" x14ac:dyDescent="0.25"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</row>
  </sheetData>
  <mergeCells count="1">
    <mergeCell ref="D28:N28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7" sqref="D17"/>
    </sheetView>
  </sheetViews>
  <sheetFormatPr defaultColWidth="12.7109375" defaultRowHeight="18.75" customHeight="1" x14ac:dyDescent="0.25"/>
  <sheetData/>
  <pageMargins left="0.7" right="0.7" top="0.51" bottom="0.75" header="0.3" footer="0.3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zoomScaleNormal="100" zoomScalePageLayoutView="120" workbookViewId="0">
      <selection activeCell="F28" sqref="F27:F28"/>
    </sheetView>
  </sheetViews>
  <sheetFormatPr defaultColWidth="11.5703125" defaultRowHeight="15" x14ac:dyDescent="0.25"/>
  <cols>
    <col min="1" max="1" width="34.140625" style="1" customWidth="1"/>
    <col min="2" max="2" width="10" style="1" customWidth="1"/>
    <col min="3" max="3" width="14.7109375" customWidth="1"/>
    <col min="4" max="6" width="10" customWidth="1"/>
    <col min="7" max="7" width="14.7109375" customWidth="1"/>
    <col min="8" max="8" width="10" customWidth="1"/>
    <col min="9" max="9" width="10" style="5" customWidth="1"/>
  </cols>
  <sheetData>
    <row r="1" spans="1:9" s="4" customFormat="1" ht="42.75" x14ac:dyDescent="0.25">
      <c r="A1" s="49" t="s">
        <v>39</v>
      </c>
      <c r="B1" s="49" t="s">
        <v>38</v>
      </c>
      <c r="C1" s="49" t="s">
        <v>0</v>
      </c>
      <c r="D1" s="49" t="s">
        <v>36</v>
      </c>
      <c r="E1" s="56"/>
      <c r="F1" s="49" t="s">
        <v>38</v>
      </c>
      <c r="G1" s="49" t="s">
        <v>0</v>
      </c>
      <c r="H1" s="49" t="s">
        <v>36</v>
      </c>
      <c r="I1" s="50" t="s">
        <v>12</v>
      </c>
    </row>
    <row r="2" spans="1:9" x14ac:dyDescent="0.25">
      <c r="A2" s="36" t="s">
        <v>37</v>
      </c>
      <c r="B2" s="36">
        <v>0</v>
      </c>
      <c r="C2" s="6">
        <v>0</v>
      </c>
      <c r="D2" s="6">
        <v>1</v>
      </c>
      <c r="E2" s="9"/>
      <c r="F2" s="6">
        <f>B2*$B$5</f>
        <v>0</v>
      </c>
      <c r="G2" s="6">
        <f>C2*$C$5</f>
        <v>0</v>
      </c>
      <c r="H2" s="6">
        <f>D2*$D$5</f>
        <v>3</v>
      </c>
      <c r="I2" s="30">
        <f>SUM(G2:H2)</f>
        <v>3</v>
      </c>
    </row>
    <row r="3" spans="1:9" x14ac:dyDescent="0.25">
      <c r="A3" s="36" t="s">
        <v>13</v>
      </c>
      <c r="B3" s="36">
        <v>1</v>
      </c>
      <c r="C3" s="7">
        <v>1</v>
      </c>
      <c r="D3" s="6">
        <v>0</v>
      </c>
      <c r="E3" s="9"/>
      <c r="F3" s="6">
        <f>B3*$B$5</f>
        <v>1</v>
      </c>
      <c r="G3" s="6">
        <f>C3*$C$5</f>
        <v>2</v>
      </c>
      <c r="H3" s="6">
        <f>D3*$D$5</f>
        <v>0</v>
      </c>
      <c r="I3" s="30">
        <f>SUM(G3:H3)</f>
        <v>2</v>
      </c>
    </row>
    <row r="4" spans="1:9" x14ac:dyDescent="0.25">
      <c r="A4" s="8"/>
      <c r="B4" s="32">
        <f>SUM(B2:B3)</f>
        <v>1</v>
      </c>
      <c r="C4" s="32">
        <f>SUM(C2:C3)</f>
        <v>1</v>
      </c>
      <c r="D4" s="32">
        <f>SUM(D2:D3)</f>
        <v>1</v>
      </c>
      <c r="E4" s="9"/>
      <c r="F4" s="9"/>
      <c r="G4" s="9"/>
      <c r="H4" s="9"/>
      <c r="I4" s="10"/>
    </row>
    <row r="5" spans="1:9" x14ac:dyDescent="0.25">
      <c r="A5" s="33" t="s">
        <v>11</v>
      </c>
      <c r="B5" s="33">
        <v>1</v>
      </c>
      <c r="C5" s="34">
        <v>2</v>
      </c>
      <c r="D5" s="34">
        <v>3</v>
      </c>
      <c r="E5" s="9"/>
      <c r="F5" s="9"/>
      <c r="G5" s="9"/>
      <c r="H5" s="9"/>
      <c r="I5" s="35">
        <f>SUM(I1:I3)</f>
        <v>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2"/>
  <sheetViews>
    <sheetView zoomScale="90" zoomScaleNormal="90" zoomScalePageLayoutView="120" workbookViewId="0">
      <pane xSplit="1" ySplit="2" topLeftCell="H3" activePane="bottomRight" state="frozen"/>
      <selection pane="topRight" activeCell="B1" sqref="B1"/>
      <selection pane="bottomLeft" activeCell="A2" sqref="A2"/>
      <selection pane="bottomRight" activeCell="O2" sqref="O2"/>
    </sheetView>
  </sheetViews>
  <sheetFormatPr defaultColWidth="11.5703125" defaultRowHeight="15" x14ac:dyDescent="0.25"/>
  <cols>
    <col min="1" max="1" width="43.85546875" style="19" customWidth="1"/>
    <col min="2" max="4" width="7" style="20" customWidth="1"/>
    <col min="5" max="5" width="11.28515625" style="20" customWidth="1"/>
    <col min="6" max="10" width="7" style="20" customWidth="1"/>
    <col min="11" max="11" width="9.140625" style="20" customWidth="1"/>
    <col min="12" max="12" width="10.140625" style="20" customWidth="1"/>
    <col min="13" max="13" width="7" style="21" customWidth="1"/>
    <col min="15" max="15" width="14" customWidth="1"/>
    <col min="17" max="17" width="14.85546875" customWidth="1"/>
    <col min="18" max="18" width="30.42578125" customWidth="1"/>
  </cols>
  <sheetData>
    <row r="1" spans="1:18" ht="15.75" thickBot="1" x14ac:dyDescent="0.3">
      <c r="N1" s="89" t="s">
        <v>42</v>
      </c>
      <c r="O1" s="90"/>
      <c r="P1" s="90"/>
      <c r="Q1" s="90"/>
      <c r="R1" s="90"/>
    </row>
    <row r="2" spans="1:18" s="4" customFormat="1" ht="51" x14ac:dyDescent="0.25">
      <c r="A2" s="22" t="s">
        <v>39</v>
      </c>
      <c r="B2" s="23" t="s">
        <v>1</v>
      </c>
      <c r="C2" s="23" t="s">
        <v>2</v>
      </c>
      <c r="D2" s="23" t="s">
        <v>4</v>
      </c>
      <c r="E2" s="23" t="s">
        <v>5</v>
      </c>
      <c r="F2" s="23" t="s">
        <v>3</v>
      </c>
      <c r="G2" s="23"/>
      <c r="H2" s="23" t="s">
        <v>1</v>
      </c>
      <c r="I2" s="23" t="s">
        <v>2</v>
      </c>
      <c r="J2" s="23" t="s">
        <v>4</v>
      </c>
      <c r="K2" s="23" t="s">
        <v>5</v>
      </c>
      <c r="L2" s="23" t="s">
        <v>3</v>
      </c>
      <c r="M2" s="24" t="s">
        <v>12</v>
      </c>
      <c r="N2" s="59" t="s">
        <v>43</v>
      </c>
      <c r="O2" s="59" t="s">
        <v>56</v>
      </c>
      <c r="P2" s="59" t="s">
        <v>40</v>
      </c>
      <c r="Q2" s="59" t="s">
        <v>41</v>
      </c>
      <c r="R2" s="59" t="s">
        <v>57</v>
      </c>
    </row>
    <row r="3" spans="1:18" ht="38.25" customHeight="1" x14ac:dyDescent="0.25">
      <c r="A3" s="11" t="s">
        <v>7</v>
      </c>
      <c r="B3" s="12">
        <v>0.1</v>
      </c>
      <c r="C3" s="57">
        <v>0.1</v>
      </c>
      <c r="D3" s="57">
        <v>0.05</v>
      </c>
      <c r="E3" s="57">
        <v>0.05</v>
      </c>
      <c r="F3" s="57">
        <f>E3</f>
        <v>0.05</v>
      </c>
      <c r="G3" s="57"/>
      <c r="H3" s="57">
        <f>B3*$B$12</f>
        <v>0.1</v>
      </c>
      <c r="I3" s="57">
        <f>C3*$C$12</f>
        <v>0.1</v>
      </c>
      <c r="J3" s="57">
        <f>D3*$D$12</f>
        <v>0.15000000000000002</v>
      </c>
      <c r="K3" s="57">
        <f>E3*$E$12</f>
        <v>0.35000000000000003</v>
      </c>
      <c r="L3" s="57">
        <f>F3*$F$12</f>
        <v>0.35000000000000003</v>
      </c>
      <c r="M3" s="58">
        <f>SUM(H3:L3)</f>
        <v>1.05</v>
      </c>
      <c r="N3" s="60"/>
      <c r="O3" s="60">
        <v>0</v>
      </c>
      <c r="P3" s="60"/>
      <c r="Q3" s="91" t="s">
        <v>54</v>
      </c>
      <c r="R3" s="71"/>
    </row>
    <row r="4" spans="1:18" ht="60" customHeight="1" x14ac:dyDescent="0.25">
      <c r="A4" s="11" t="s">
        <v>8</v>
      </c>
      <c r="B4" s="12">
        <v>0.1</v>
      </c>
      <c r="C4" s="57">
        <v>0.2</v>
      </c>
      <c r="D4" s="57">
        <v>0.25</v>
      </c>
      <c r="E4" s="57">
        <v>0.25</v>
      </c>
      <c r="F4" s="57">
        <f t="shared" ref="F4:F10" si="0">E4</f>
        <v>0.25</v>
      </c>
      <c r="G4" s="57"/>
      <c r="H4" s="57">
        <f t="shared" ref="H4:H10" si="1">B4*$B$12</f>
        <v>0.1</v>
      </c>
      <c r="I4" s="57">
        <f t="shared" ref="I4:I10" si="2">C4*$C$12</f>
        <v>0.2</v>
      </c>
      <c r="J4" s="57">
        <f t="shared" ref="J4:J10" si="3">D4*$D$12</f>
        <v>0.75</v>
      </c>
      <c r="K4" s="57">
        <f t="shared" ref="K4:K10" si="4">E4*$E$12</f>
        <v>1.75</v>
      </c>
      <c r="L4" s="57">
        <f t="shared" ref="L4:L10" si="5">F4*$F$12</f>
        <v>1.75</v>
      </c>
      <c r="M4" s="58">
        <f t="shared" ref="M4:M10" si="6">SUM(H4:L4)</f>
        <v>4.55</v>
      </c>
      <c r="N4" s="60"/>
      <c r="O4" s="68">
        <v>15</v>
      </c>
      <c r="P4" s="60"/>
      <c r="Q4" s="92"/>
      <c r="R4" s="94" t="s">
        <v>55</v>
      </c>
    </row>
    <row r="5" spans="1:18" ht="25.5" x14ac:dyDescent="0.25">
      <c r="A5" s="11" t="s">
        <v>9</v>
      </c>
      <c r="B5" s="12">
        <v>0.05</v>
      </c>
      <c r="C5" s="57">
        <v>0.1</v>
      </c>
      <c r="D5" s="57">
        <v>0.25</v>
      </c>
      <c r="E5" s="57">
        <v>0.15</v>
      </c>
      <c r="F5" s="57">
        <f t="shared" si="0"/>
        <v>0.15</v>
      </c>
      <c r="G5" s="57"/>
      <c r="H5" s="57">
        <f t="shared" si="1"/>
        <v>0.05</v>
      </c>
      <c r="I5" s="57">
        <f t="shared" si="2"/>
        <v>0.1</v>
      </c>
      <c r="J5" s="57">
        <f t="shared" si="3"/>
        <v>0.75</v>
      </c>
      <c r="K5" s="57">
        <f t="shared" si="4"/>
        <v>1.05</v>
      </c>
      <c r="L5" s="57">
        <f t="shared" si="5"/>
        <v>1.05</v>
      </c>
      <c r="M5" s="58">
        <f t="shared" si="6"/>
        <v>3</v>
      </c>
      <c r="N5" s="60"/>
      <c r="O5" s="60">
        <v>0</v>
      </c>
      <c r="P5" s="60"/>
      <c r="Q5" s="92"/>
      <c r="R5" s="95"/>
    </row>
    <row r="6" spans="1:18" x14ac:dyDescent="0.25">
      <c r="A6" s="11" t="s">
        <v>10</v>
      </c>
      <c r="B6" s="12">
        <v>0.05</v>
      </c>
      <c r="C6" s="57">
        <v>0.05</v>
      </c>
      <c r="D6" s="57">
        <v>0.05</v>
      </c>
      <c r="E6" s="57">
        <v>0.05</v>
      </c>
      <c r="F6" s="57">
        <f t="shared" si="0"/>
        <v>0.05</v>
      </c>
      <c r="G6" s="57"/>
      <c r="H6" s="57">
        <f t="shared" si="1"/>
        <v>0.05</v>
      </c>
      <c r="I6" s="57">
        <f t="shared" si="2"/>
        <v>0.05</v>
      </c>
      <c r="J6" s="57">
        <f t="shared" si="3"/>
        <v>0.15000000000000002</v>
      </c>
      <c r="K6" s="57">
        <f t="shared" si="4"/>
        <v>0.35000000000000003</v>
      </c>
      <c r="L6" s="57">
        <f t="shared" si="5"/>
        <v>0.35000000000000003</v>
      </c>
      <c r="M6" s="58">
        <f t="shared" si="6"/>
        <v>0.95000000000000018</v>
      </c>
      <c r="N6" s="60"/>
      <c r="O6" s="60">
        <v>0</v>
      </c>
      <c r="P6" s="60"/>
      <c r="Q6" s="92"/>
      <c r="R6" s="71"/>
    </row>
    <row r="7" spans="1:18" ht="25.5" x14ac:dyDescent="0.25">
      <c r="A7" s="11" t="s">
        <v>44</v>
      </c>
      <c r="B7" s="12">
        <v>0</v>
      </c>
      <c r="C7" s="57">
        <v>0.1</v>
      </c>
      <c r="D7" s="57">
        <v>0.15</v>
      </c>
      <c r="E7" s="57">
        <v>0.1</v>
      </c>
      <c r="F7" s="57">
        <f t="shared" si="0"/>
        <v>0.1</v>
      </c>
      <c r="G7" s="57"/>
      <c r="H7" s="57">
        <f t="shared" si="1"/>
        <v>0</v>
      </c>
      <c r="I7" s="57">
        <f t="shared" si="2"/>
        <v>0.1</v>
      </c>
      <c r="J7" s="57">
        <f t="shared" si="3"/>
        <v>0.44999999999999996</v>
      </c>
      <c r="K7" s="57">
        <f t="shared" si="4"/>
        <v>0.70000000000000007</v>
      </c>
      <c r="L7" s="57">
        <f t="shared" si="5"/>
        <v>0.70000000000000007</v>
      </c>
      <c r="M7" s="58">
        <f t="shared" si="6"/>
        <v>1.9500000000000002</v>
      </c>
      <c r="N7" s="60"/>
      <c r="O7" s="60">
        <v>0</v>
      </c>
      <c r="P7" s="60"/>
      <c r="Q7" s="92"/>
      <c r="R7" s="71"/>
    </row>
    <row r="8" spans="1:18" ht="25.5" x14ac:dyDescent="0.25">
      <c r="A8" s="11" t="s">
        <v>32</v>
      </c>
      <c r="B8" s="12">
        <v>0.05</v>
      </c>
      <c r="C8" s="57">
        <v>0.05</v>
      </c>
      <c r="D8" s="57">
        <v>0.1</v>
      </c>
      <c r="E8" s="57">
        <v>0.35</v>
      </c>
      <c r="F8" s="57">
        <f t="shared" si="0"/>
        <v>0.35</v>
      </c>
      <c r="G8" s="57"/>
      <c r="H8" s="57">
        <f t="shared" si="1"/>
        <v>0.05</v>
      </c>
      <c r="I8" s="57">
        <f t="shared" si="2"/>
        <v>0.05</v>
      </c>
      <c r="J8" s="57">
        <f t="shared" si="3"/>
        <v>0.30000000000000004</v>
      </c>
      <c r="K8" s="57">
        <f t="shared" si="4"/>
        <v>2.4499999999999997</v>
      </c>
      <c r="L8" s="57">
        <f t="shared" si="5"/>
        <v>2.4499999999999997</v>
      </c>
      <c r="M8" s="58">
        <f t="shared" si="6"/>
        <v>5.2999999999999989</v>
      </c>
      <c r="N8" s="60"/>
      <c r="O8" s="60">
        <v>0</v>
      </c>
      <c r="P8" s="60"/>
      <c r="Q8" s="93"/>
      <c r="R8" s="71"/>
    </row>
    <row r="9" spans="1:18" x14ac:dyDescent="0.25">
      <c r="A9" s="11" t="s">
        <v>6</v>
      </c>
      <c r="B9" s="12">
        <v>0.15</v>
      </c>
      <c r="C9" s="57">
        <v>0.15</v>
      </c>
      <c r="D9" s="57">
        <v>0.15</v>
      </c>
      <c r="E9" s="57">
        <v>0.05</v>
      </c>
      <c r="F9" s="57">
        <f t="shared" si="0"/>
        <v>0.05</v>
      </c>
      <c r="G9" s="57"/>
      <c r="H9" s="57">
        <f t="shared" si="1"/>
        <v>0.15</v>
      </c>
      <c r="I9" s="57">
        <f t="shared" si="2"/>
        <v>0.15</v>
      </c>
      <c r="J9" s="57">
        <f t="shared" si="3"/>
        <v>0.44999999999999996</v>
      </c>
      <c r="K9" s="57">
        <f t="shared" si="4"/>
        <v>0.35000000000000003</v>
      </c>
      <c r="L9" s="57">
        <f t="shared" si="5"/>
        <v>0.35000000000000003</v>
      </c>
      <c r="M9" s="58">
        <f t="shared" si="6"/>
        <v>1.4500000000000002</v>
      </c>
      <c r="N9" s="60"/>
      <c r="O9" s="60">
        <v>0</v>
      </c>
      <c r="P9" s="60"/>
      <c r="Q9" s="70"/>
      <c r="R9" s="70"/>
    </row>
    <row r="10" spans="1:18" x14ac:dyDescent="0.25">
      <c r="A10" s="11" t="s">
        <v>13</v>
      </c>
      <c r="B10" s="13">
        <v>0.5</v>
      </c>
      <c r="C10" s="57">
        <v>0.25</v>
      </c>
      <c r="D10" s="57">
        <v>0</v>
      </c>
      <c r="E10" s="57">
        <v>0</v>
      </c>
      <c r="F10" s="57">
        <f t="shared" si="0"/>
        <v>0</v>
      </c>
      <c r="G10" s="57"/>
      <c r="H10" s="57">
        <f t="shared" si="1"/>
        <v>0.5</v>
      </c>
      <c r="I10" s="57">
        <f t="shared" si="2"/>
        <v>0.25</v>
      </c>
      <c r="J10" s="57">
        <f t="shared" si="3"/>
        <v>0</v>
      </c>
      <c r="K10" s="57">
        <f t="shared" si="4"/>
        <v>0</v>
      </c>
      <c r="L10" s="57">
        <f t="shared" si="5"/>
        <v>0</v>
      </c>
      <c r="M10" s="58">
        <f t="shared" si="6"/>
        <v>0.75</v>
      </c>
      <c r="N10" s="60"/>
      <c r="O10" s="60">
        <v>0</v>
      </c>
      <c r="P10" s="60"/>
      <c r="Q10" s="61"/>
      <c r="R10" s="61"/>
    </row>
    <row r="11" spans="1:18" x14ac:dyDescent="0.25">
      <c r="A11" s="14"/>
      <c r="B11" s="15">
        <f>SUM(B3:B10)</f>
        <v>1</v>
      </c>
      <c r="C11" s="15">
        <f>SUM(C3:C10)</f>
        <v>1</v>
      </c>
      <c r="D11" s="15">
        <f t="shared" ref="D11:F11" si="7">SUM(D3:D10)</f>
        <v>1</v>
      </c>
      <c r="E11" s="15">
        <f t="shared" si="7"/>
        <v>1</v>
      </c>
      <c r="F11" s="15">
        <f t="shared" si="7"/>
        <v>1</v>
      </c>
      <c r="G11" s="12"/>
      <c r="H11" s="12"/>
      <c r="I11" s="12"/>
      <c r="J11" s="12"/>
      <c r="K11" s="12"/>
      <c r="L11" s="12"/>
      <c r="M11" s="25"/>
      <c r="N11" s="60"/>
      <c r="O11" s="60"/>
      <c r="P11" s="60"/>
      <c r="Q11" s="61"/>
      <c r="R11" s="61"/>
    </row>
    <row r="12" spans="1:18" ht="15.75" thickBot="1" x14ac:dyDescent="0.3">
      <c r="A12" s="16" t="s">
        <v>11</v>
      </c>
      <c r="B12" s="17">
        <v>1</v>
      </c>
      <c r="C12" s="17">
        <v>1</v>
      </c>
      <c r="D12" s="17">
        <v>3</v>
      </c>
      <c r="E12" s="17">
        <v>7</v>
      </c>
      <c r="F12" s="17">
        <v>7</v>
      </c>
      <c r="G12" s="18"/>
      <c r="H12" s="18"/>
      <c r="I12" s="18"/>
      <c r="J12" s="18"/>
      <c r="K12" s="18"/>
      <c r="L12" s="18"/>
      <c r="M12" s="44">
        <f>SUM(M2:M10)</f>
        <v>18.999999999999996</v>
      </c>
      <c r="N12" s="60"/>
      <c r="O12" s="68">
        <v>15</v>
      </c>
      <c r="P12" s="60"/>
      <c r="Q12" s="61"/>
      <c r="R12" s="61"/>
    </row>
  </sheetData>
  <mergeCells count="3">
    <mergeCell ref="N1:R1"/>
    <mergeCell ref="Q3:Q8"/>
    <mergeCell ref="R4:R5"/>
  </mergeCells>
  <phoneticPr fontId="8" type="noConversion"/>
  <pageMargins left="0.70000000000000007" right="0.70000000000000007" top="0.75000000000000011" bottom="0.75000000000000011" header="0.30000000000000004" footer="0.30000000000000004"/>
  <pageSetup paperSize="9" scale="69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zoomScaleNormal="100" zoomScalePageLayoutView="160" workbookViewId="0">
      <selection activeCell="A11" sqref="A11:A12"/>
    </sheetView>
  </sheetViews>
  <sheetFormatPr defaultColWidth="11.5703125" defaultRowHeight="15" x14ac:dyDescent="0.25"/>
  <cols>
    <col min="1" max="1" width="34.140625" style="1" customWidth="1"/>
    <col min="2" max="6" width="9.42578125" customWidth="1"/>
    <col min="7" max="7" width="9.42578125" style="5" customWidth="1"/>
    <col min="9" max="9" width="14.42578125" customWidth="1"/>
    <col min="12" max="12" width="30.42578125" customWidth="1"/>
  </cols>
  <sheetData>
    <row r="1" spans="1:12" x14ac:dyDescent="0.25">
      <c r="H1" s="89" t="s">
        <v>42</v>
      </c>
      <c r="I1" s="90"/>
      <c r="J1" s="90"/>
      <c r="K1" s="90"/>
      <c r="L1" s="90"/>
    </row>
    <row r="2" spans="1:12" s="4" customFormat="1" ht="51" x14ac:dyDescent="0.25">
      <c r="A2" s="26" t="s">
        <v>39</v>
      </c>
      <c r="B2" s="26" t="s">
        <v>1</v>
      </c>
      <c r="C2" s="26" t="s">
        <v>4</v>
      </c>
      <c r="D2" s="27"/>
      <c r="E2" s="26" t="s">
        <v>1</v>
      </c>
      <c r="F2" s="26" t="s">
        <v>4</v>
      </c>
      <c r="G2" s="28" t="s">
        <v>12</v>
      </c>
      <c r="H2" s="59" t="s">
        <v>43</v>
      </c>
      <c r="I2" s="59" t="s">
        <v>63</v>
      </c>
      <c r="J2" s="59" t="s">
        <v>40</v>
      </c>
      <c r="K2" s="59" t="s">
        <v>41</v>
      </c>
      <c r="L2" s="59" t="s">
        <v>45</v>
      </c>
    </row>
    <row r="3" spans="1:12" ht="57" customHeight="1" x14ac:dyDescent="0.25">
      <c r="A3" s="29" t="s">
        <v>14</v>
      </c>
      <c r="B3" s="6">
        <v>0.1</v>
      </c>
      <c r="C3" s="6">
        <v>0.05</v>
      </c>
      <c r="D3" s="9"/>
      <c r="E3" s="6">
        <f>B3*$B$8</f>
        <v>0.1</v>
      </c>
      <c r="F3" s="6">
        <f>C3*$C$8</f>
        <v>0.2</v>
      </c>
      <c r="G3" s="30">
        <f>SUM(E3:F3)</f>
        <v>0.30000000000000004</v>
      </c>
      <c r="H3" s="60"/>
      <c r="I3" s="60"/>
      <c r="J3" s="60"/>
      <c r="K3" s="91" t="s">
        <v>53</v>
      </c>
      <c r="L3" s="91" t="s">
        <v>61</v>
      </c>
    </row>
    <row r="4" spans="1:12" ht="42.75" x14ac:dyDescent="0.25">
      <c r="A4" s="29" t="s">
        <v>15</v>
      </c>
      <c r="B4" s="6">
        <v>0.2</v>
      </c>
      <c r="C4" s="6">
        <v>0.5</v>
      </c>
      <c r="D4" s="9"/>
      <c r="E4" s="6">
        <f>B4*$B$8</f>
        <v>0.2</v>
      </c>
      <c r="F4" s="6">
        <f>C4*$C$8</f>
        <v>2</v>
      </c>
      <c r="G4" s="30">
        <f>SUM(E4:F4)</f>
        <v>2.2000000000000002</v>
      </c>
      <c r="H4" s="60"/>
      <c r="I4" s="60"/>
      <c r="J4" s="60"/>
      <c r="K4" s="92"/>
      <c r="L4" s="92"/>
    </row>
    <row r="5" spans="1:12" ht="42.75" x14ac:dyDescent="0.25">
      <c r="A5" s="29" t="s">
        <v>16</v>
      </c>
      <c r="B5" s="6">
        <v>0.2</v>
      </c>
      <c r="C5" s="6">
        <v>0.45</v>
      </c>
      <c r="D5" s="9"/>
      <c r="E5" s="6">
        <f>B5*$B$8</f>
        <v>0.2</v>
      </c>
      <c r="F5" s="6">
        <f>C5*$C$8</f>
        <v>1.8</v>
      </c>
      <c r="G5" s="30">
        <f>SUM(E5:F5)</f>
        <v>2</v>
      </c>
      <c r="H5" s="60"/>
      <c r="I5" s="60"/>
      <c r="J5" s="60"/>
      <c r="K5" s="92"/>
      <c r="L5" s="93"/>
    </row>
    <row r="6" spans="1:12" x14ac:dyDescent="0.25">
      <c r="A6" s="31" t="s">
        <v>17</v>
      </c>
      <c r="B6" s="7">
        <v>0.5</v>
      </c>
      <c r="C6" s="6">
        <v>0</v>
      </c>
      <c r="D6" s="9"/>
      <c r="E6" s="6">
        <f>B6*$B$8</f>
        <v>0.5</v>
      </c>
      <c r="F6" s="6">
        <f>C6*$C$8</f>
        <v>0</v>
      </c>
      <c r="G6" s="30">
        <f>SUM(E6:F6)</f>
        <v>0.5</v>
      </c>
      <c r="H6" s="60"/>
      <c r="I6" s="60"/>
      <c r="J6" s="60"/>
      <c r="K6" s="92"/>
      <c r="L6" s="71"/>
    </row>
    <row r="7" spans="1:12" x14ac:dyDescent="0.25">
      <c r="A7" s="8"/>
      <c r="B7" s="32">
        <f>SUM(B3:B6)</f>
        <v>1</v>
      </c>
      <c r="C7" s="32">
        <f>SUM(C3:C6)</f>
        <v>1</v>
      </c>
      <c r="D7" s="9"/>
      <c r="E7" s="9"/>
      <c r="F7" s="9"/>
      <c r="G7" s="10"/>
      <c r="H7" s="60"/>
      <c r="I7" s="60"/>
      <c r="J7" s="60"/>
      <c r="K7" s="92"/>
      <c r="L7" s="71"/>
    </row>
    <row r="8" spans="1:12" x14ac:dyDescent="0.25">
      <c r="A8" s="33" t="s">
        <v>11</v>
      </c>
      <c r="B8" s="34">
        <v>1</v>
      </c>
      <c r="C8" s="34">
        <v>4</v>
      </c>
      <c r="D8" s="9"/>
      <c r="E8" s="9"/>
      <c r="F8" s="9"/>
      <c r="G8" s="35">
        <f>SUM(G2:G6)</f>
        <v>5</v>
      </c>
      <c r="H8" s="60"/>
      <c r="I8" s="66">
        <v>6</v>
      </c>
      <c r="J8" s="60"/>
      <c r="K8" s="93"/>
      <c r="L8" s="71"/>
    </row>
    <row r="10" spans="1:12" x14ac:dyDescent="0.25">
      <c r="A10" s="1" t="s">
        <v>59</v>
      </c>
    </row>
    <row r="11" spans="1:12" ht="57.75" x14ac:dyDescent="0.25">
      <c r="A11" s="77" t="s">
        <v>58</v>
      </c>
      <c r="I11" s="73"/>
      <c r="J11" s="73"/>
      <c r="K11" s="72"/>
      <c r="L11" s="72"/>
    </row>
    <row r="12" spans="1:12" ht="29.25" x14ac:dyDescent="0.25">
      <c r="A12" s="77" t="s">
        <v>60</v>
      </c>
      <c r="H12" s="72"/>
      <c r="I12" s="72"/>
      <c r="J12" s="72"/>
      <c r="K12" s="72"/>
      <c r="L12" s="72"/>
    </row>
    <row r="13" spans="1:12" x14ac:dyDescent="0.25">
      <c r="H13" s="72"/>
      <c r="I13" s="72"/>
      <c r="J13" s="72"/>
      <c r="K13" s="72"/>
      <c r="L13" s="72"/>
    </row>
  </sheetData>
  <mergeCells count="3">
    <mergeCell ref="H1:L1"/>
    <mergeCell ref="L3:L5"/>
    <mergeCell ref="K3:K8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zoomScale="120" zoomScaleNormal="120" zoomScalePageLayoutView="120" workbookViewId="0">
      <selection activeCell="O19" sqref="O19"/>
    </sheetView>
  </sheetViews>
  <sheetFormatPr defaultColWidth="11.5703125" defaultRowHeight="15" x14ac:dyDescent="0.25"/>
  <cols>
    <col min="1" max="1" width="34.140625" style="1" customWidth="1"/>
    <col min="2" max="10" width="7.42578125" customWidth="1"/>
    <col min="11" max="11" width="7.42578125" style="5" customWidth="1"/>
    <col min="15" max="15" width="13.42578125" customWidth="1"/>
    <col min="16" max="16" width="27.85546875" customWidth="1"/>
  </cols>
  <sheetData>
    <row r="1" spans="1:16" x14ac:dyDescent="0.25">
      <c r="L1" s="89" t="s">
        <v>42</v>
      </c>
      <c r="M1" s="90"/>
      <c r="N1" s="90"/>
      <c r="O1" s="90"/>
      <c r="P1" s="90"/>
    </row>
    <row r="2" spans="1:16" s="4" customFormat="1" ht="46.5" customHeight="1" x14ac:dyDescent="0.25">
      <c r="A2" s="37" t="s">
        <v>39</v>
      </c>
      <c r="B2" s="37" t="s">
        <v>1</v>
      </c>
      <c r="C2" s="37" t="s">
        <v>5</v>
      </c>
      <c r="D2" s="37" t="s">
        <v>3</v>
      </c>
      <c r="E2" s="37" t="s">
        <v>28</v>
      </c>
      <c r="F2" s="38"/>
      <c r="G2" s="37" t="s">
        <v>1</v>
      </c>
      <c r="H2" s="37" t="s">
        <v>5</v>
      </c>
      <c r="I2" s="37" t="s">
        <v>3</v>
      </c>
      <c r="J2" s="39" t="s">
        <v>28</v>
      </c>
      <c r="K2" s="40" t="s">
        <v>12</v>
      </c>
      <c r="L2" s="59" t="s">
        <v>43</v>
      </c>
      <c r="M2" s="59" t="str">
        <f>Claims_management!I2</f>
        <v>HR: Number of staff currently fulfilling this responsibility</v>
      </c>
      <c r="N2" s="59" t="s">
        <v>40</v>
      </c>
      <c r="O2" s="59" t="s">
        <v>41</v>
      </c>
      <c r="P2" s="59" t="s">
        <v>45</v>
      </c>
    </row>
    <row r="3" spans="1:16" ht="38.25" customHeight="1" x14ac:dyDescent="0.25">
      <c r="A3" s="41" t="s">
        <v>18</v>
      </c>
      <c r="B3" s="42">
        <v>0.2</v>
      </c>
      <c r="C3" s="43">
        <v>0.1</v>
      </c>
      <c r="D3" s="43">
        <v>0</v>
      </c>
      <c r="E3" s="43">
        <v>0</v>
      </c>
      <c r="F3" s="20"/>
      <c r="G3" s="12">
        <f t="shared" ref="G3:G9" si="0">B3*$B$11</f>
        <v>0.2</v>
      </c>
      <c r="H3" s="12">
        <f t="shared" ref="H3:H9" si="1">C3*$C$11</f>
        <v>0.5</v>
      </c>
      <c r="I3" s="12">
        <f t="shared" ref="I3:I9" si="2">D3*$D$11</f>
        <v>0</v>
      </c>
      <c r="J3" s="12">
        <f t="shared" ref="J3:J9" si="3">E3*$E$11</f>
        <v>0</v>
      </c>
      <c r="K3" s="44">
        <f>SUM(G3:J3)</f>
        <v>0.7</v>
      </c>
      <c r="L3" s="60"/>
      <c r="M3" s="60"/>
      <c r="N3" s="60"/>
      <c r="O3" s="91" t="s">
        <v>53</v>
      </c>
      <c r="P3" s="91" t="s">
        <v>62</v>
      </c>
    </row>
    <row r="4" spans="1:16" ht="38.25" x14ac:dyDescent="0.25">
      <c r="A4" s="41" t="s">
        <v>19</v>
      </c>
      <c r="B4" s="42">
        <v>0.1</v>
      </c>
      <c r="C4" s="43">
        <v>0.2</v>
      </c>
      <c r="D4" s="43">
        <v>0.25</v>
      </c>
      <c r="E4" s="43">
        <v>0</v>
      </c>
      <c r="F4" s="20"/>
      <c r="G4" s="12">
        <f t="shared" si="0"/>
        <v>0.1</v>
      </c>
      <c r="H4" s="12">
        <f t="shared" si="1"/>
        <v>1</v>
      </c>
      <c r="I4" s="12">
        <f t="shared" si="2"/>
        <v>2.5</v>
      </c>
      <c r="J4" s="12">
        <f t="shared" si="3"/>
        <v>0</v>
      </c>
      <c r="K4" s="44">
        <f t="shared" ref="K4:K9" si="4">SUM(G4:J4)</f>
        <v>3.6</v>
      </c>
      <c r="L4" s="60"/>
      <c r="M4" s="60"/>
      <c r="N4" s="60"/>
      <c r="O4" s="92"/>
      <c r="P4" s="92"/>
    </row>
    <row r="5" spans="1:16" ht="25.5" x14ac:dyDescent="0.25">
      <c r="A5" s="41" t="s">
        <v>21</v>
      </c>
      <c r="B5" s="42">
        <v>0.05</v>
      </c>
      <c r="C5" s="43">
        <v>0.2</v>
      </c>
      <c r="D5" s="43">
        <v>0.25</v>
      </c>
      <c r="E5" s="43">
        <v>0</v>
      </c>
      <c r="F5" s="20"/>
      <c r="G5" s="12">
        <f t="shared" si="0"/>
        <v>0.05</v>
      </c>
      <c r="H5" s="12">
        <f t="shared" si="1"/>
        <v>1</v>
      </c>
      <c r="I5" s="12">
        <f t="shared" si="2"/>
        <v>2.5</v>
      </c>
      <c r="J5" s="12">
        <f t="shared" si="3"/>
        <v>0</v>
      </c>
      <c r="K5" s="44">
        <f>SUM(G5:J5)</f>
        <v>3.55</v>
      </c>
      <c r="L5" s="60"/>
      <c r="M5" s="60"/>
      <c r="N5" s="60"/>
      <c r="O5" s="92"/>
      <c r="P5" s="92"/>
    </row>
    <row r="6" spans="1:16" ht="25.5" x14ac:dyDescent="0.25">
      <c r="A6" s="41" t="s">
        <v>22</v>
      </c>
      <c r="B6" s="42">
        <v>0.05</v>
      </c>
      <c r="C6" s="43">
        <v>0.2</v>
      </c>
      <c r="D6" s="43">
        <v>0.15</v>
      </c>
      <c r="E6" s="43">
        <v>0</v>
      </c>
      <c r="F6" s="20"/>
      <c r="G6" s="12">
        <f t="shared" si="0"/>
        <v>0.05</v>
      </c>
      <c r="H6" s="12">
        <f t="shared" si="1"/>
        <v>1</v>
      </c>
      <c r="I6" s="12">
        <f t="shared" si="2"/>
        <v>1.5</v>
      </c>
      <c r="J6" s="12">
        <f t="shared" si="3"/>
        <v>0</v>
      </c>
      <c r="K6" s="44">
        <f t="shared" si="4"/>
        <v>2.5499999999999998</v>
      </c>
      <c r="L6" s="60"/>
      <c r="M6" s="60"/>
      <c r="N6" s="60"/>
      <c r="O6" s="92"/>
      <c r="P6" s="92"/>
    </row>
    <row r="7" spans="1:16" x14ac:dyDescent="0.25">
      <c r="A7" s="41" t="s">
        <v>23</v>
      </c>
      <c r="B7" s="42">
        <v>0.1</v>
      </c>
      <c r="C7" s="43">
        <v>0.1</v>
      </c>
      <c r="D7" s="43">
        <v>0.1</v>
      </c>
      <c r="E7" s="43">
        <v>1</v>
      </c>
      <c r="F7" s="20"/>
      <c r="G7" s="12">
        <f t="shared" si="0"/>
        <v>0.1</v>
      </c>
      <c r="H7" s="12">
        <f t="shared" si="1"/>
        <v>0.5</v>
      </c>
      <c r="I7" s="12">
        <f t="shared" si="2"/>
        <v>1</v>
      </c>
      <c r="J7" s="12">
        <f t="shared" si="3"/>
        <v>15</v>
      </c>
      <c r="K7" s="44">
        <f t="shared" si="4"/>
        <v>16.600000000000001</v>
      </c>
      <c r="L7" s="60"/>
      <c r="M7" s="60"/>
      <c r="N7" s="60"/>
      <c r="O7" s="92"/>
      <c r="P7" s="93"/>
    </row>
    <row r="8" spans="1:16" ht="34.5" customHeight="1" x14ac:dyDescent="0.25">
      <c r="A8" s="41" t="s">
        <v>20</v>
      </c>
      <c r="B8" s="42">
        <v>0.1</v>
      </c>
      <c r="C8" s="43">
        <v>0.2</v>
      </c>
      <c r="D8" s="43">
        <v>0.25</v>
      </c>
      <c r="E8" s="43">
        <v>0</v>
      </c>
      <c r="F8" s="20"/>
      <c r="G8" s="12">
        <f t="shared" si="0"/>
        <v>0.1</v>
      </c>
      <c r="H8" s="12">
        <f t="shared" si="1"/>
        <v>1</v>
      </c>
      <c r="I8" s="12">
        <f t="shared" si="2"/>
        <v>2.5</v>
      </c>
      <c r="J8" s="12">
        <f t="shared" si="3"/>
        <v>0</v>
      </c>
      <c r="K8" s="44">
        <f>SUM(G8:J8)</f>
        <v>3.6</v>
      </c>
      <c r="L8" s="60"/>
      <c r="M8" s="60">
        <v>0</v>
      </c>
      <c r="N8" s="60"/>
      <c r="O8" s="93"/>
      <c r="P8" s="79" t="s">
        <v>64</v>
      </c>
    </row>
    <row r="9" spans="1:16" x14ac:dyDescent="0.25">
      <c r="A9" s="41" t="s">
        <v>13</v>
      </c>
      <c r="B9" s="42">
        <v>0.4</v>
      </c>
      <c r="C9" s="43">
        <v>0</v>
      </c>
      <c r="D9" s="43">
        <v>0</v>
      </c>
      <c r="E9" s="43">
        <v>0</v>
      </c>
      <c r="F9" s="20"/>
      <c r="G9" s="12">
        <f t="shared" si="0"/>
        <v>0.4</v>
      </c>
      <c r="H9" s="12">
        <f t="shared" si="1"/>
        <v>0</v>
      </c>
      <c r="I9" s="12">
        <f t="shared" si="2"/>
        <v>0</v>
      </c>
      <c r="J9" s="12">
        <f t="shared" si="3"/>
        <v>0</v>
      </c>
      <c r="K9" s="44">
        <f t="shared" si="4"/>
        <v>0.4</v>
      </c>
      <c r="L9" s="60"/>
      <c r="M9" s="60"/>
      <c r="N9" s="60"/>
      <c r="O9" s="61"/>
      <c r="P9" s="61"/>
    </row>
    <row r="10" spans="1:16" x14ac:dyDescent="0.25">
      <c r="A10" s="19"/>
      <c r="B10" s="45">
        <f>SUM(B3:B9)</f>
        <v>1</v>
      </c>
      <c r="C10" s="45">
        <f>SUM(C3:C9)</f>
        <v>1</v>
      </c>
      <c r="D10" s="45">
        <f>SUM(D3:D9)</f>
        <v>1</v>
      </c>
      <c r="E10" s="45">
        <f>SUM(E3:E9)</f>
        <v>1</v>
      </c>
      <c r="F10" s="20"/>
      <c r="G10" s="20"/>
      <c r="H10" s="20"/>
      <c r="I10" s="20"/>
      <c r="J10" s="20"/>
      <c r="K10" s="21"/>
    </row>
    <row r="11" spans="1:16" x14ac:dyDescent="0.25">
      <c r="A11" s="46" t="s">
        <v>11</v>
      </c>
      <c r="B11" s="47">
        <v>1</v>
      </c>
      <c r="C11" s="47">
        <v>5</v>
      </c>
      <c r="D11" s="47">
        <v>10</v>
      </c>
      <c r="E11" s="47">
        <v>15</v>
      </c>
      <c r="F11" s="20"/>
      <c r="G11" s="20"/>
      <c r="H11" s="20"/>
      <c r="I11" s="20"/>
      <c r="J11" s="20"/>
      <c r="K11" s="48">
        <f>SUM(K2:K9)</f>
        <v>31</v>
      </c>
      <c r="M11" s="60">
        <v>25</v>
      </c>
    </row>
  </sheetData>
  <mergeCells count="3">
    <mergeCell ref="L1:P1"/>
    <mergeCell ref="P3:P7"/>
    <mergeCell ref="O3:O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zoomScaleNormal="100" zoomScalePageLayoutView="120" workbookViewId="0">
      <selection activeCell="R5" sqref="R5"/>
    </sheetView>
  </sheetViews>
  <sheetFormatPr defaultColWidth="11.5703125" defaultRowHeight="15" x14ac:dyDescent="0.25"/>
  <cols>
    <col min="1" max="1" width="32.140625" style="2" customWidth="1"/>
    <col min="2" max="2" width="9" customWidth="1"/>
    <col min="3" max="3" width="12.5703125" customWidth="1"/>
    <col min="4" max="4" width="12.7109375" customWidth="1"/>
    <col min="5" max="6" width="9" customWidth="1"/>
    <col min="7" max="7" width="11" customWidth="1"/>
    <col min="8" max="8" width="11.5703125" customWidth="1"/>
    <col min="9" max="9" width="9" style="5" customWidth="1"/>
    <col min="11" max="11" width="14.42578125" customWidth="1"/>
    <col min="13" max="13" width="14" customWidth="1"/>
    <col min="14" max="14" width="30.42578125" customWidth="1"/>
  </cols>
  <sheetData>
    <row r="1" spans="1:14" x14ac:dyDescent="0.25">
      <c r="J1" s="89" t="s">
        <v>42</v>
      </c>
      <c r="K1" s="90"/>
      <c r="L1" s="90"/>
      <c r="M1" s="90"/>
      <c r="N1" s="90"/>
    </row>
    <row r="2" spans="1:14" s="4" customFormat="1" ht="102" x14ac:dyDescent="0.25">
      <c r="A2" s="26" t="s">
        <v>39</v>
      </c>
      <c r="B2" s="49" t="s">
        <v>1</v>
      </c>
      <c r="C2" s="49" t="s">
        <v>5</v>
      </c>
      <c r="D2" s="49" t="s">
        <v>3</v>
      </c>
      <c r="E2" s="56"/>
      <c r="F2" s="49" t="s">
        <v>1</v>
      </c>
      <c r="G2" s="49" t="s">
        <v>5</v>
      </c>
      <c r="H2" s="49" t="s">
        <v>3</v>
      </c>
      <c r="I2" s="50" t="s">
        <v>12</v>
      </c>
      <c r="J2" s="59" t="s">
        <v>43</v>
      </c>
      <c r="K2" s="59" t="str">
        <f>Pharma!M2</f>
        <v>HR: Number of staff currently fulfilling this responsibility</v>
      </c>
      <c r="L2" s="59" t="s">
        <v>40</v>
      </c>
      <c r="M2" s="59" t="s">
        <v>41</v>
      </c>
      <c r="N2" s="59" t="s">
        <v>45</v>
      </c>
    </row>
    <row r="3" spans="1:14" ht="42.75" customHeight="1" x14ac:dyDescent="0.25">
      <c r="A3" s="36" t="s">
        <v>24</v>
      </c>
      <c r="B3" s="6">
        <v>0.2</v>
      </c>
      <c r="C3" s="6">
        <v>0.1</v>
      </c>
      <c r="D3" s="6">
        <v>0.1</v>
      </c>
      <c r="E3" s="9"/>
      <c r="F3" s="51">
        <f>B3*$B$9</f>
        <v>0.2</v>
      </c>
      <c r="G3" s="51">
        <f>C3*$C$9</f>
        <v>0.30000000000000004</v>
      </c>
      <c r="H3" s="51">
        <f>D3*$D$9</f>
        <v>0.4</v>
      </c>
      <c r="I3" s="52">
        <f>SUM(F3:H3)</f>
        <v>0.9</v>
      </c>
      <c r="J3" s="60"/>
      <c r="K3" s="60"/>
      <c r="L3" s="60"/>
      <c r="M3" s="74" t="s">
        <v>50</v>
      </c>
      <c r="N3" s="81" t="s">
        <v>65</v>
      </c>
    </row>
    <row r="4" spans="1:14" ht="69.599999999999994" customHeight="1" x14ac:dyDescent="0.25">
      <c r="A4" s="36" t="s">
        <v>31</v>
      </c>
      <c r="B4" s="6">
        <v>0.1</v>
      </c>
      <c r="C4" s="6">
        <v>0.4</v>
      </c>
      <c r="D4" s="6">
        <v>0.4</v>
      </c>
      <c r="E4" s="9"/>
      <c r="F4" s="51">
        <f>B4*$B$9</f>
        <v>0.1</v>
      </c>
      <c r="G4" s="51">
        <f>C4*$C$9</f>
        <v>1.2000000000000002</v>
      </c>
      <c r="H4" s="51">
        <f>D4*$D$9</f>
        <v>1.6</v>
      </c>
      <c r="I4" s="52">
        <f t="shared" ref="I4:I7" si="0">SUM(F4:H4)</f>
        <v>2.9000000000000004</v>
      </c>
      <c r="J4" s="60"/>
      <c r="K4" s="60"/>
      <c r="L4" s="60"/>
      <c r="M4" s="75"/>
      <c r="N4" s="82"/>
    </row>
    <row r="5" spans="1:14" ht="57" x14ac:dyDescent="0.25">
      <c r="A5" s="36" t="s">
        <v>30</v>
      </c>
      <c r="B5" s="6">
        <v>0.1</v>
      </c>
      <c r="C5" s="6">
        <v>0.1</v>
      </c>
      <c r="D5" s="6">
        <v>0.1</v>
      </c>
      <c r="E5" s="9"/>
      <c r="F5" s="51">
        <f>B5*$B$9</f>
        <v>0.1</v>
      </c>
      <c r="G5" s="51">
        <f>C5*$C$9</f>
        <v>0.30000000000000004</v>
      </c>
      <c r="H5" s="51">
        <f>D5*$D$9</f>
        <v>0.4</v>
      </c>
      <c r="I5" s="52">
        <f t="shared" si="0"/>
        <v>0.8</v>
      </c>
      <c r="J5" s="60"/>
      <c r="K5" s="60"/>
      <c r="L5" s="60"/>
      <c r="M5" s="75"/>
      <c r="N5" s="82"/>
    </row>
    <row r="6" spans="1:14" ht="42.75" x14ac:dyDescent="0.25">
      <c r="A6" s="36" t="s">
        <v>29</v>
      </c>
      <c r="B6" s="6">
        <v>0.1</v>
      </c>
      <c r="C6" s="6">
        <v>0.4</v>
      </c>
      <c r="D6" s="6">
        <v>0.4</v>
      </c>
      <c r="E6" s="9"/>
      <c r="F6" s="51">
        <f>B6*$B$9</f>
        <v>0.1</v>
      </c>
      <c r="G6" s="51">
        <f>C6*$C$9</f>
        <v>1.2000000000000002</v>
      </c>
      <c r="H6" s="51">
        <f>D6*$D$9</f>
        <v>1.6</v>
      </c>
      <c r="I6" s="52">
        <f t="shared" si="0"/>
        <v>2.9000000000000004</v>
      </c>
      <c r="J6" s="60"/>
      <c r="K6" s="60"/>
      <c r="L6" s="60"/>
      <c r="M6" s="75"/>
      <c r="N6" s="82"/>
    </row>
    <row r="7" spans="1:14" x14ac:dyDescent="0.25">
      <c r="A7" s="36" t="s">
        <v>13</v>
      </c>
      <c r="B7" s="6">
        <v>0.5</v>
      </c>
      <c r="C7" s="6">
        <v>0</v>
      </c>
      <c r="D7" s="6">
        <v>0</v>
      </c>
      <c r="E7" s="9"/>
      <c r="F7" s="51">
        <f>B7*$B$9</f>
        <v>0.5</v>
      </c>
      <c r="G7" s="51">
        <f>C7*$C$9</f>
        <v>0</v>
      </c>
      <c r="H7" s="51">
        <f>D7*$D$9</f>
        <v>0</v>
      </c>
      <c r="I7" s="52">
        <f t="shared" si="0"/>
        <v>0.5</v>
      </c>
      <c r="J7" s="60"/>
      <c r="K7" s="60"/>
      <c r="L7" s="60"/>
      <c r="M7" s="76"/>
      <c r="N7" s="83"/>
    </row>
    <row r="8" spans="1:14" x14ac:dyDescent="0.25">
      <c r="A8" s="8"/>
      <c r="B8" s="32">
        <f>SUM(B3:B7)</f>
        <v>1</v>
      </c>
      <c r="C8" s="32">
        <f>SUM(C3:C7)</f>
        <v>1</v>
      </c>
      <c r="D8" s="32">
        <f>SUM(D3:D7)</f>
        <v>1</v>
      </c>
      <c r="E8" s="9"/>
      <c r="F8" s="53"/>
      <c r="G8" s="53"/>
      <c r="H8" s="53"/>
      <c r="I8" s="54"/>
      <c r="M8" s="80"/>
      <c r="N8" s="80"/>
    </row>
    <row r="9" spans="1:14" x14ac:dyDescent="0.25">
      <c r="A9" s="33" t="s">
        <v>11</v>
      </c>
      <c r="B9" s="34">
        <v>1</v>
      </c>
      <c r="C9" s="34">
        <v>3</v>
      </c>
      <c r="D9" s="34">
        <v>4</v>
      </c>
      <c r="E9" s="9"/>
      <c r="F9" s="53"/>
      <c r="G9" s="53"/>
      <c r="H9" s="53"/>
      <c r="I9" s="55">
        <f>SUM(I2:I7)</f>
        <v>8</v>
      </c>
      <c r="K9" s="67">
        <v>0</v>
      </c>
    </row>
    <row r="10" spans="1:14" x14ac:dyDescent="0.25">
      <c r="A10" s="8"/>
      <c r="B10" s="9"/>
      <c r="C10" s="9"/>
      <c r="D10" s="9"/>
      <c r="E10" s="9"/>
      <c r="F10" s="9"/>
      <c r="G10" s="9"/>
      <c r="H10" s="9"/>
      <c r="I10" s="10"/>
    </row>
    <row r="17" spans="1:1" ht="45" x14ac:dyDescent="0.25">
      <c r="A17" s="1" t="s">
        <v>48</v>
      </c>
    </row>
    <row r="18" spans="1:1" x14ac:dyDescent="0.25">
      <c r="A18" s="1" t="s">
        <v>49</v>
      </c>
    </row>
  </sheetData>
  <mergeCells count="1">
    <mergeCell ref="J1:N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zoomScaleNormal="100" zoomScalePageLayoutView="120" workbookViewId="0">
      <selection activeCell="K9" sqref="K9"/>
    </sheetView>
  </sheetViews>
  <sheetFormatPr defaultColWidth="11.5703125" defaultRowHeight="15" x14ac:dyDescent="0.25"/>
  <cols>
    <col min="1" max="1" width="34.140625" style="1" customWidth="1"/>
    <col min="2" max="6" width="8.42578125" customWidth="1"/>
    <col min="7" max="7" width="8.42578125" style="5" customWidth="1"/>
    <col min="9" max="9" width="14.28515625" customWidth="1"/>
    <col min="12" max="12" width="30.42578125" customWidth="1"/>
  </cols>
  <sheetData>
    <row r="1" spans="1:12" x14ac:dyDescent="0.25">
      <c r="H1" s="89" t="s">
        <v>42</v>
      </c>
      <c r="I1" s="90"/>
      <c r="J1" s="90"/>
      <c r="K1" s="90"/>
      <c r="L1" s="90"/>
    </row>
    <row r="2" spans="1:12" s="4" customFormat="1" ht="81.75" customHeight="1" x14ac:dyDescent="0.25">
      <c r="A2" s="26" t="s">
        <v>39</v>
      </c>
      <c r="B2" s="26" t="s">
        <v>1</v>
      </c>
      <c r="C2" s="26" t="s">
        <v>4</v>
      </c>
      <c r="D2" s="27"/>
      <c r="E2" s="26" t="s">
        <v>1</v>
      </c>
      <c r="F2" s="26" t="s">
        <v>4</v>
      </c>
      <c r="G2" s="28" t="s">
        <v>12</v>
      </c>
      <c r="H2" s="59" t="s">
        <v>43</v>
      </c>
      <c r="I2" s="87" t="str">
        <f>Pricing_payment!K2</f>
        <v>HR: Number of staff currently fulfilling this responsibility</v>
      </c>
      <c r="J2" s="87" t="s">
        <v>40</v>
      </c>
      <c r="K2" s="87" t="s">
        <v>41</v>
      </c>
      <c r="L2" s="87" t="s">
        <v>45</v>
      </c>
    </row>
    <row r="3" spans="1:12" ht="28.5" customHeight="1" x14ac:dyDescent="0.25">
      <c r="A3" s="29" t="s">
        <v>25</v>
      </c>
      <c r="B3" s="6">
        <v>0.1</v>
      </c>
      <c r="C3" s="6">
        <v>0.05</v>
      </c>
      <c r="D3" s="9"/>
      <c r="E3" s="6">
        <f>B3*$B$8</f>
        <v>0.1</v>
      </c>
      <c r="F3" s="6">
        <f>C3*$C$8</f>
        <v>0.15000000000000002</v>
      </c>
      <c r="G3" s="30">
        <f>SUM(E3:F3)</f>
        <v>0.25</v>
      </c>
      <c r="H3" s="60"/>
      <c r="I3" s="78"/>
      <c r="J3" s="78"/>
      <c r="K3" s="91" t="s">
        <v>53</v>
      </c>
      <c r="L3" s="91" t="s">
        <v>46</v>
      </c>
    </row>
    <row r="4" spans="1:12" ht="28.5" x14ac:dyDescent="0.25">
      <c r="A4" s="29" t="s">
        <v>26</v>
      </c>
      <c r="B4" s="6">
        <v>0.2</v>
      </c>
      <c r="C4" s="6">
        <v>0.5</v>
      </c>
      <c r="D4" s="9"/>
      <c r="E4" s="6">
        <f>B4*$B$8</f>
        <v>0.2</v>
      </c>
      <c r="F4" s="6">
        <f>C4*$C$8</f>
        <v>1.5</v>
      </c>
      <c r="G4" s="30">
        <f>SUM(E4:F4)</f>
        <v>1.7</v>
      </c>
      <c r="H4" s="60"/>
      <c r="I4" s="78"/>
      <c r="J4" s="78"/>
      <c r="K4" s="92"/>
      <c r="L4" s="92"/>
    </row>
    <row r="5" spans="1:12" ht="42.75" x14ac:dyDescent="0.25">
      <c r="A5" s="29" t="s">
        <v>27</v>
      </c>
      <c r="B5" s="6">
        <v>0.2</v>
      </c>
      <c r="C5" s="6">
        <v>0.45</v>
      </c>
      <c r="D5" s="9"/>
      <c r="E5" s="6">
        <f>B5*$B$8</f>
        <v>0.2</v>
      </c>
      <c r="F5" s="6">
        <f>C5*$C$8</f>
        <v>1.35</v>
      </c>
      <c r="G5" s="30">
        <f>SUM(E5:F5)</f>
        <v>1.55</v>
      </c>
      <c r="H5" s="60"/>
      <c r="I5" s="78"/>
      <c r="J5" s="78"/>
      <c r="K5" s="92"/>
      <c r="L5" s="93"/>
    </row>
    <row r="6" spans="1:12" x14ac:dyDescent="0.25">
      <c r="A6" s="36" t="s">
        <v>13</v>
      </c>
      <c r="B6" s="6">
        <v>0.5</v>
      </c>
      <c r="C6" s="6">
        <v>0</v>
      </c>
      <c r="D6" s="9"/>
      <c r="E6" s="6">
        <f>B6*$B$8</f>
        <v>0.5</v>
      </c>
      <c r="F6" s="6">
        <f>C6*$C$8</f>
        <v>0</v>
      </c>
      <c r="G6" s="63">
        <f>SUM(E6:F6)</f>
        <v>0.5</v>
      </c>
      <c r="H6" s="60"/>
      <c r="I6" s="78"/>
      <c r="J6" s="78"/>
      <c r="K6" s="92"/>
      <c r="L6" s="71"/>
    </row>
    <row r="7" spans="1:12" x14ac:dyDescent="0.25">
      <c r="A7" s="8"/>
      <c r="B7" s="32">
        <f>SUM(B3:B6)</f>
        <v>1</v>
      </c>
      <c r="C7" s="32">
        <f>SUM(C3:C6)</f>
        <v>1</v>
      </c>
      <c r="D7" s="9"/>
      <c r="E7" s="9"/>
      <c r="F7" s="9"/>
      <c r="G7" s="10"/>
      <c r="H7" s="61"/>
      <c r="I7" s="78"/>
      <c r="J7" s="71"/>
      <c r="K7" s="92"/>
      <c r="L7" s="71"/>
    </row>
    <row r="8" spans="1:12" x14ac:dyDescent="0.25">
      <c r="A8" s="33" t="s">
        <v>11</v>
      </c>
      <c r="B8" s="34">
        <v>1</v>
      </c>
      <c r="C8" s="34">
        <v>3</v>
      </c>
      <c r="D8" s="9"/>
      <c r="E8" s="9"/>
      <c r="F8" s="9"/>
      <c r="G8" s="35">
        <f>SUM(G2:G6)</f>
        <v>4</v>
      </c>
      <c r="H8" s="61"/>
      <c r="I8" s="78">
        <v>4</v>
      </c>
      <c r="J8" s="71"/>
      <c r="K8" s="93"/>
      <c r="L8" s="71"/>
    </row>
    <row r="10" spans="1:12" ht="30" x14ac:dyDescent="0.25">
      <c r="A10" s="1" t="s">
        <v>66</v>
      </c>
    </row>
    <row r="11" spans="1:12" ht="30" x14ac:dyDescent="0.25">
      <c r="A11" s="1" t="s">
        <v>67</v>
      </c>
    </row>
    <row r="12" spans="1:12" s="62" customFormat="1" x14ac:dyDescent="0.25">
      <c r="A12" s="64"/>
      <c r="G12" s="65"/>
    </row>
    <row r="13" spans="1:12" x14ac:dyDescent="0.25">
      <c r="J13" s="62"/>
    </row>
  </sheetData>
  <mergeCells count="3">
    <mergeCell ref="H1:L1"/>
    <mergeCell ref="L3:L5"/>
    <mergeCell ref="K3:K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zoomScale="120" zoomScaleNormal="120" zoomScalePageLayoutView="120" workbookViewId="0">
      <selection activeCell="M5" sqref="M5"/>
    </sheetView>
  </sheetViews>
  <sheetFormatPr defaultColWidth="32.28515625" defaultRowHeight="15" x14ac:dyDescent="0.25"/>
  <cols>
    <col min="1" max="1" width="29.7109375" style="1" customWidth="1"/>
    <col min="2" max="2" width="8" customWidth="1"/>
    <col min="3" max="3" width="10.28515625" customWidth="1"/>
    <col min="4" max="5" width="8" customWidth="1"/>
    <col min="6" max="6" width="10.85546875" customWidth="1"/>
    <col min="7" max="7" width="8" customWidth="1"/>
    <col min="8" max="8" width="11.5703125"/>
    <col min="9" max="9" width="13.42578125" customWidth="1"/>
    <col min="10" max="10" width="11.5703125"/>
    <col min="11" max="11" width="14.7109375" customWidth="1"/>
    <col min="12" max="12" width="20.140625" customWidth="1"/>
  </cols>
  <sheetData>
    <row r="1" spans="1:12" x14ac:dyDescent="0.25">
      <c r="H1" s="89" t="s">
        <v>42</v>
      </c>
      <c r="I1" s="90"/>
      <c r="J1" s="90"/>
      <c r="K1" s="90"/>
      <c r="L1" s="90"/>
    </row>
    <row r="2" spans="1:12" ht="102" x14ac:dyDescent="0.25">
      <c r="A2" s="49" t="s">
        <v>39</v>
      </c>
      <c r="B2" s="49" t="s">
        <v>1</v>
      </c>
      <c r="C2" s="49" t="s">
        <v>5</v>
      </c>
      <c r="D2" s="56"/>
      <c r="E2" s="49" t="s">
        <v>1</v>
      </c>
      <c r="F2" s="49" t="s">
        <v>5</v>
      </c>
      <c r="G2" s="50" t="s">
        <v>12</v>
      </c>
      <c r="H2" s="59" t="s">
        <v>43</v>
      </c>
      <c r="I2" s="59" t="str">
        <f>Monitoring!I2</f>
        <v>HR: Number of staff currently fulfilling this responsibility</v>
      </c>
      <c r="J2" s="59" t="s">
        <v>40</v>
      </c>
      <c r="K2" s="59" t="s">
        <v>41</v>
      </c>
      <c r="L2" s="59" t="s">
        <v>45</v>
      </c>
    </row>
    <row r="3" spans="1:12" ht="57" customHeight="1" x14ac:dyDescent="0.25">
      <c r="A3" s="36" t="s">
        <v>34</v>
      </c>
      <c r="B3" s="6">
        <v>0.1</v>
      </c>
      <c r="C3" s="6">
        <v>0.1</v>
      </c>
      <c r="D3" s="9"/>
      <c r="E3" s="6">
        <f>B3*$B$8</f>
        <v>0.1</v>
      </c>
      <c r="F3" s="6">
        <f>C3*$C$8</f>
        <v>0.2</v>
      </c>
      <c r="G3" s="30">
        <f>SUM(E3:F3)</f>
        <v>0.30000000000000004</v>
      </c>
      <c r="H3" s="60"/>
      <c r="I3" s="60"/>
      <c r="J3" s="60"/>
      <c r="K3" s="91" t="s">
        <v>53</v>
      </c>
      <c r="L3" s="91" t="s">
        <v>68</v>
      </c>
    </row>
    <row r="4" spans="1:12" ht="28.5" x14ac:dyDescent="0.25">
      <c r="A4" s="36" t="s">
        <v>35</v>
      </c>
      <c r="B4" s="6">
        <v>0.2</v>
      </c>
      <c r="C4" s="6">
        <v>0.2</v>
      </c>
      <c r="D4" s="9"/>
      <c r="E4" s="6">
        <f>B4*$B$8</f>
        <v>0.2</v>
      </c>
      <c r="F4" s="6">
        <f>C4*$C$8</f>
        <v>0.4</v>
      </c>
      <c r="G4" s="30">
        <f>SUM(E4:F4)</f>
        <v>0.60000000000000009</v>
      </c>
      <c r="H4" s="60"/>
      <c r="I4" s="60"/>
      <c r="J4" s="60"/>
      <c r="K4" s="92"/>
      <c r="L4" s="92"/>
    </row>
    <row r="5" spans="1:12" ht="42.75" x14ac:dyDescent="0.25">
      <c r="A5" s="36" t="s">
        <v>33</v>
      </c>
      <c r="B5" s="6">
        <v>0.3</v>
      </c>
      <c r="C5" s="6">
        <v>0.7</v>
      </c>
      <c r="D5" s="9"/>
      <c r="E5" s="6">
        <f>B5*$B$8</f>
        <v>0.3</v>
      </c>
      <c r="F5" s="6">
        <f>C5*$C$8</f>
        <v>1.4</v>
      </c>
      <c r="G5" s="30">
        <f>SUM(E5:F5)</f>
        <v>1.7</v>
      </c>
      <c r="H5" s="60"/>
      <c r="I5" s="60"/>
      <c r="J5" s="60"/>
      <c r="K5" s="92"/>
      <c r="L5" s="92"/>
    </row>
    <row r="6" spans="1:12" x14ac:dyDescent="0.25">
      <c r="A6" s="36" t="s">
        <v>13</v>
      </c>
      <c r="B6" s="6">
        <v>0.4</v>
      </c>
      <c r="C6" s="6">
        <v>0</v>
      </c>
      <c r="D6" s="9"/>
      <c r="E6" s="6">
        <f>B6*$B$8</f>
        <v>0.4</v>
      </c>
      <c r="F6" s="6">
        <f>C6*$C$8</f>
        <v>0</v>
      </c>
      <c r="G6" s="30">
        <f>SUM(E6:F6)</f>
        <v>0.4</v>
      </c>
      <c r="H6" s="60"/>
      <c r="I6" s="60"/>
      <c r="J6" s="60"/>
      <c r="K6" s="92"/>
      <c r="L6" s="92"/>
    </row>
    <row r="7" spans="1:12" x14ac:dyDescent="0.25">
      <c r="A7" s="8"/>
      <c r="B7" s="32">
        <f>SUM(B3:B6)</f>
        <v>1</v>
      </c>
      <c r="C7" s="32">
        <f>SUM(C3:C6)</f>
        <v>1</v>
      </c>
      <c r="D7" s="9"/>
      <c r="E7" s="9"/>
      <c r="F7" s="9"/>
      <c r="G7" s="10"/>
      <c r="H7" s="60"/>
      <c r="I7" s="60"/>
      <c r="J7" s="60"/>
      <c r="K7" s="93"/>
      <c r="L7" s="93"/>
    </row>
    <row r="8" spans="1:12" x14ac:dyDescent="0.25">
      <c r="A8" s="33" t="s">
        <v>11</v>
      </c>
      <c r="B8" s="34">
        <v>1</v>
      </c>
      <c r="C8" s="34">
        <v>2</v>
      </c>
      <c r="D8" s="9"/>
      <c r="E8" s="9"/>
      <c r="F8" s="9"/>
      <c r="G8" s="35">
        <f>SUM(G2:G6)</f>
        <v>3</v>
      </c>
      <c r="I8" s="67">
        <v>0</v>
      </c>
      <c r="J8" s="84"/>
      <c r="K8" s="85"/>
      <c r="L8" s="84"/>
    </row>
    <row r="9" spans="1:12" x14ac:dyDescent="0.25">
      <c r="J9" s="86"/>
      <c r="K9" s="86"/>
      <c r="L9" s="86"/>
    </row>
    <row r="13" spans="1:12" x14ac:dyDescent="0.25">
      <c r="A13" s="3"/>
    </row>
    <row r="14" spans="1:12" x14ac:dyDescent="0.25">
      <c r="K14" s="69"/>
    </row>
    <row r="15" spans="1:12" s="69" customFormat="1" ht="31.5" customHeight="1" x14ac:dyDescent="0.2">
      <c r="A15" s="96" t="s">
        <v>47</v>
      </c>
      <c r="B15" s="96"/>
      <c r="C15" s="96"/>
      <c r="D15" s="96"/>
      <c r="E15" s="96"/>
      <c r="F15" s="96"/>
      <c r="G15" s="96"/>
      <c r="H15" s="96"/>
      <c r="I15" s="96"/>
      <c r="J15" s="96"/>
    </row>
    <row r="16" spans="1:12" s="69" customFormat="1" ht="31.5" customHeight="1" x14ac:dyDescent="0.2">
      <c r="A16" s="96" t="s">
        <v>51</v>
      </c>
      <c r="B16" s="96"/>
      <c r="C16" s="96"/>
      <c r="D16" s="96"/>
      <c r="E16" s="96"/>
      <c r="F16" s="96"/>
      <c r="G16" s="96"/>
      <c r="H16" s="96"/>
      <c r="I16" s="96"/>
      <c r="J16" s="96"/>
    </row>
    <row r="17" spans="1:11" s="69" customFormat="1" ht="31.5" customHeight="1" x14ac:dyDescent="0.25">
      <c r="A17" s="96" t="s">
        <v>52</v>
      </c>
      <c r="B17" s="96"/>
      <c r="C17" s="96"/>
      <c r="D17" s="96"/>
      <c r="E17" s="96"/>
      <c r="F17" s="96"/>
      <c r="G17" s="96"/>
      <c r="H17" s="96"/>
      <c r="I17" s="96"/>
      <c r="J17" s="96"/>
      <c r="K17"/>
    </row>
  </sheetData>
  <mergeCells count="6">
    <mergeCell ref="H1:L1"/>
    <mergeCell ref="A15:J15"/>
    <mergeCell ref="A16:J16"/>
    <mergeCell ref="A17:J17"/>
    <mergeCell ref="K3:K7"/>
    <mergeCell ref="L3:L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Tbilisi Service Centers</vt:lpstr>
      <vt:lpstr>Regional&amp; Distric Centers</vt:lpstr>
      <vt:lpstr>Management</vt:lpstr>
      <vt:lpstr>Contracting_unit</vt:lpstr>
      <vt:lpstr>Claims_management</vt:lpstr>
      <vt:lpstr>Pharma</vt:lpstr>
      <vt:lpstr>Pricing_payment</vt:lpstr>
      <vt:lpstr>Monitoring</vt:lpstr>
      <vt:lpstr>Evaluation-planning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2019-03-15T12:03:26Z</dcterms:modified>
</cp:coreProperties>
</file>