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ocuments\CzekhDevelopmentAssisstance\"/>
    </mc:Choice>
  </mc:AlternateContent>
  <bookViews>
    <workbookView xWindow="0" yWindow="0" windowWidth="15975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4" i="1"/>
  <c r="I4" i="1" s="1"/>
  <c r="H5" i="1"/>
  <c r="H6" i="1"/>
  <c r="H7" i="1"/>
  <c r="H8" i="1"/>
  <c r="H9" i="1"/>
  <c r="H10" i="1"/>
  <c r="H11" i="1"/>
  <c r="H16" i="1" s="1"/>
  <c r="H17" i="1" s="1"/>
  <c r="H12" i="1"/>
  <c r="F4" i="1"/>
  <c r="F5" i="1"/>
  <c r="F6" i="1"/>
  <c r="I6" i="1" s="1"/>
  <c r="F7" i="1"/>
  <c r="I7" i="1" s="1"/>
  <c r="F8" i="1"/>
  <c r="F9" i="1"/>
  <c r="I9" i="1" s="1"/>
  <c r="F10" i="1"/>
  <c r="I10" i="1" s="1"/>
  <c r="F11" i="1"/>
  <c r="F12" i="1"/>
  <c r="I12" i="1" s="1"/>
  <c r="F13" i="1"/>
  <c r="I13" i="1" s="1"/>
  <c r="F14" i="1"/>
  <c r="I14" i="1" s="1"/>
  <c r="F15" i="1"/>
  <c r="I15" i="1" s="1"/>
  <c r="H3" i="1"/>
  <c r="F3" i="1"/>
  <c r="I3" i="1" s="1"/>
  <c r="I11" i="1" l="1"/>
  <c r="F16" i="1"/>
  <c r="F17" i="1" s="1"/>
  <c r="I8" i="1"/>
  <c r="I5" i="1"/>
  <c r="I16" i="1" l="1"/>
  <c r="I17" i="1" s="1"/>
</calcChain>
</file>

<file path=xl/sharedStrings.xml><?xml version="1.0" encoding="utf-8"?>
<sst xmlns="http://schemas.openxmlformats.org/spreadsheetml/2006/main" count="35" uniqueCount="32">
  <si>
    <t xml:space="preserve">Improving Quality of PHC Services in Georgia </t>
  </si>
  <si>
    <t>Year 1: 350 providers equipped and skilled</t>
  </si>
  <si>
    <t xml:space="preserve">Year 2: 350 providers access credible online course during the reporting period </t>
  </si>
  <si>
    <t>1.       Introduce latest clinical practice guidelines and care pathways for improved prevention, timely diagnoses and access to quality treatment of non-communicable diseases (with a primary focus of oncological diseases and diabetes)</t>
  </si>
  <si>
    <t xml:space="preserve">a.       clinical practice guidelines and care pathways in at least 10 priority clinical areas developed (e.g. breast and cervical cancer screening protocols and job aids, diabetes management job aids etc.) </t>
  </si>
  <si>
    <t xml:space="preserve">b.       Conduct on-site capacity building to support implementation of updated clinical practice guidelines: 60 Health Care Providers in Year 1, Additional 100 providers in Year 2. </t>
  </si>
  <si>
    <t>c.       Number of primary care providers using mobile technologies and SMS system notification system for communicating UHCP benefits, sending reminders on follow up visits and setting appointments.</t>
  </si>
  <si>
    <t xml:space="preserve">2.       Introduce facility level performance management system as part of the quality improvement loop </t>
  </si>
  <si>
    <t xml:space="preserve">a.       # of primary care facilities conducting regular clinical audits in priority areas </t>
  </si>
  <si>
    <t xml:space="preserve">b.       # of primary care facilities with electronic data management system established in line with the Ministry eHealth and Electronic Health Records Requirements </t>
  </si>
  <si>
    <t>3.       Improve qualification standards across the healthcare system, establish career-long learning programmes for healthcare professionals</t>
  </si>
  <si>
    <t>a.       Develop quality standards and qualification requirements for primary care providers for improved management of priority non-communicable conditions</t>
  </si>
  <si>
    <t xml:space="preserve">b.       # on-line learning modules to support implementation of newly developed guidelines; 3 modules in year 1 and 5 modules in year 2 </t>
  </si>
  <si>
    <t xml:space="preserve">c.       # of PFs and nurses equipped with laptops and internet capable to access online educational resources </t>
  </si>
  <si>
    <t xml:space="preserve">d.       # of primary care providers using ECHO model (Extension for the Community Health Outcomes) model to improve integrated cancer case management jointly by specialists and primary care providers. </t>
  </si>
  <si>
    <t>Description of Unit</t>
  </si>
  <si>
    <t>Unit cost</t>
  </si>
  <si>
    <t>Total</t>
  </si>
  <si>
    <t>Number of Units Year 1</t>
  </si>
  <si>
    <t>Number of Units Year 2</t>
  </si>
  <si>
    <t>technical assisstance</t>
  </si>
  <si>
    <t>Total in Year 1</t>
  </si>
  <si>
    <t>Total in Year 2</t>
  </si>
  <si>
    <t xml:space="preserve">Management and administrative costs </t>
  </si>
  <si>
    <t>Per provider</t>
  </si>
  <si>
    <t xml:space="preserve">Per pilot </t>
  </si>
  <si>
    <t>Training and computer equipment per provider</t>
  </si>
  <si>
    <t>Cost per e-learning module</t>
  </si>
  <si>
    <t>Laptops</t>
  </si>
  <si>
    <t>Not applicable</t>
  </si>
  <si>
    <t xml:space="preserve">10% of the total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</si>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</sst>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8" formatCode="_([$€-2]\ * #,##0.00_);_([$€-2]\ * \(#,##0.00\);_([$€-2]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 indent="5"/>
    </xf>
    <xf numFmtId="0" fontId="2" fillId="0" borderId="0" xfId="0" applyFont="1" applyAlignment="1">
      <alignment horizontal="left" vertical="center" wrapText="1" indent="10"/>
    </xf>
    <xf numFmtId="44" fontId="2" fillId="0" borderId="0" xfId="0" applyNumberFormat="1" applyFont="1"/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168" fontId="2" fillId="0" borderId="0" xfId="1" applyNumberFormat="1" applyFont="1"/>
    <xf numFmtId="168" fontId="0" fillId="0" borderId="0" xfId="0" applyNumberFormat="1"/>
    <xf numFmtId="168" fontId="2" fillId="2" borderId="0" xfId="1" applyNumberFormat="1" applyFont="1" applyFill="1"/>
    <xf numFmtId="168" fontId="0" fillId="2" borderId="0" xfId="0" applyNumberFormat="1" applyFill="1"/>
    <xf numFmtId="168" fontId="2" fillId="0" borderId="0" xfId="1" applyNumberFormat="1" applyFont="1" applyFill="1"/>
    <xf numFmtId="168" fontId="0" fillId="0" borderId="0" xfId="0" applyNumberFormat="1" applyFill="1"/>
    <xf numFmtId="0" fontId="4" fillId="0" borderId="0" xfId="0" applyFont="1"/>
    <xf numFmtId="168" fontId="5" fillId="2" borderId="0" xfId="1" applyNumberFormat="1" applyFont="1" applyFill="1"/>
    <xf numFmtId="44" fontId="4" fillId="0" borderId="0" xfId="0" applyNumberFormat="1" applyFont="1"/>
    <xf numFmtId="168" fontId="5" fillId="0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10" workbookViewId="0">
      <selection activeCell="D12" sqref="D12"/>
    </sheetView>
  </sheetViews>
  <sheetFormatPr defaultRowHeight="15" x14ac:dyDescent="0.25"/>
  <cols>
    <col min="1" max="1" width="5.42578125" customWidth="1"/>
    <col min="2" max="2" width="102.140625" style="1" customWidth="1"/>
    <col min="3" max="3" width="16.28515625" customWidth="1"/>
    <col min="4" max="4" width="16.5703125" customWidth="1"/>
    <col min="5" max="6" width="21" customWidth="1"/>
    <col min="7" max="8" width="22.5703125" customWidth="1"/>
    <col min="9" max="9" width="23" customWidth="1"/>
  </cols>
  <sheetData>
    <row r="1" spans="1:9" ht="29.25" x14ac:dyDescent="0.25">
      <c r="B1" s="6" t="s">
        <v>0</v>
      </c>
      <c r="C1" s="6" t="s">
        <v>15</v>
      </c>
      <c r="D1" s="7" t="s">
        <v>16</v>
      </c>
      <c r="E1" s="6" t="s">
        <v>18</v>
      </c>
      <c r="F1" s="6" t="s">
        <v>21</v>
      </c>
      <c r="G1" s="6" t="s">
        <v>19</v>
      </c>
      <c r="H1" s="6" t="s">
        <v>22</v>
      </c>
      <c r="I1" s="7" t="s">
        <v>17</v>
      </c>
    </row>
    <row r="2" spans="1:9" ht="45" x14ac:dyDescent="0.25">
      <c r="A2" s="1"/>
      <c r="B2" s="2" t="s">
        <v>3</v>
      </c>
      <c r="C2" s="1"/>
      <c r="D2" s="1"/>
      <c r="E2" s="1"/>
      <c r="F2" s="8"/>
      <c r="G2" s="1"/>
      <c r="H2" s="1"/>
      <c r="I2" s="8"/>
    </row>
    <row r="3" spans="1:9" ht="30" x14ac:dyDescent="0.25">
      <c r="A3" s="1"/>
      <c r="B3" s="3" t="s">
        <v>4</v>
      </c>
      <c r="C3" s="5" t="s">
        <v>20</v>
      </c>
      <c r="D3" s="9">
        <v>200</v>
      </c>
      <c r="E3" s="1">
        <v>200</v>
      </c>
      <c r="F3" s="11">
        <f>D3*E3</f>
        <v>40000</v>
      </c>
      <c r="G3" s="1">
        <v>50</v>
      </c>
      <c r="H3" s="13">
        <f>D3*G3</f>
        <v>10000</v>
      </c>
      <c r="I3" s="11">
        <f>F3+H3</f>
        <v>50000</v>
      </c>
    </row>
    <row r="4" spans="1:9" ht="30" x14ac:dyDescent="0.25">
      <c r="B4" s="3" t="s">
        <v>5</v>
      </c>
      <c r="C4" s="5" t="s">
        <v>24</v>
      </c>
      <c r="D4" s="9">
        <v>200</v>
      </c>
      <c r="E4">
        <v>60</v>
      </c>
      <c r="F4" s="11">
        <f t="shared" ref="F4:F15" si="0">D4*E4</f>
        <v>12000</v>
      </c>
      <c r="G4">
        <v>100</v>
      </c>
      <c r="H4" s="13">
        <f t="shared" ref="H4:H15" si="1">D4*G4</f>
        <v>20000</v>
      </c>
      <c r="I4" s="11">
        <f t="shared" ref="I4:I15" si="2">F4+H4</f>
        <v>32000</v>
      </c>
    </row>
    <row r="5" spans="1:9" ht="45" x14ac:dyDescent="0.25">
      <c r="B5" s="3" t="s">
        <v>6</v>
      </c>
      <c r="C5" s="5" t="s">
        <v>25</v>
      </c>
      <c r="D5" s="9">
        <v>100000</v>
      </c>
      <c r="E5">
        <v>1</v>
      </c>
      <c r="F5" s="11">
        <f t="shared" si="0"/>
        <v>100000</v>
      </c>
      <c r="G5">
        <v>2</v>
      </c>
      <c r="H5" s="13">
        <f t="shared" si="1"/>
        <v>200000</v>
      </c>
      <c r="I5" s="11">
        <f t="shared" si="2"/>
        <v>300000</v>
      </c>
    </row>
    <row r="6" spans="1:9" x14ac:dyDescent="0.25">
      <c r="B6" s="2" t="s">
        <v>7</v>
      </c>
      <c r="D6" s="10"/>
      <c r="F6" s="12">
        <f t="shared" si="0"/>
        <v>0</v>
      </c>
      <c r="H6" s="14">
        <f t="shared" si="1"/>
        <v>0</v>
      </c>
      <c r="I6" s="12">
        <f t="shared" si="2"/>
        <v>0</v>
      </c>
    </row>
    <row r="7" spans="1:9" ht="30" x14ac:dyDescent="0.25">
      <c r="B7" s="3" t="s">
        <v>8</v>
      </c>
      <c r="C7" s="5" t="s">
        <v>20</v>
      </c>
      <c r="D7" s="9">
        <v>200</v>
      </c>
      <c r="E7">
        <v>260</v>
      </c>
      <c r="F7" s="11">
        <f t="shared" si="0"/>
        <v>52000</v>
      </c>
      <c r="G7">
        <v>260</v>
      </c>
      <c r="H7" s="13">
        <f t="shared" si="1"/>
        <v>52000</v>
      </c>
      <c r="I7" s="11">
        <f t="shared" si="2"/>
        <v>104000</v>
      </c>
    </row>
    <row r="8" spans="1:9" ht="60" x14ac:dyDescent="0.25">
      <c r="B8" s="3" t="s">
        <v>9</v>
      </c>
      <c r="C8" s="5" t="s">
        <v>26</v>
      </c>
      <c r="D8" s="9">
        <v>100</v>
      </c>
      <c r="E8">
        <v>150</v>
      </c>
      <c r="F8" s="11">
        <f t="shared" si="0"/>
        <v>15000</v>
      </c>
      <c r="G8">
        <v>200</v>
      </c>
      <c r="H8" s="13">
        <f t="shared" si="1"/>
        <v>20000</v>
      </c>
      <c r="I8" s="11">
        <f t="shared" si="2"/>
        <v>35000</v>
      </c>
    </row>
    <row r="9" spans="1:9" ht="30" x14ac:dyDescent="0.25">
      <c r="B9" s="2" t="s">
        <v>10</v>
      </c>
      <c r="D9" s="10"/>
      <c r="F9" s="12">
        <f t="shared" si="0"/>
        <v>0</v>
      </c>
      <c r="H9" s="14">
        <f t="shared" si="1"/>
        <v>0</v>
      </c>
      <c r="I9" s="12">
        <f t="shared" si="2"/>
        <v>0</v>
      </c>
    </row>
    <row r="10" spans="1:9" ht="30" x14ac:dyDescent="0.25">
      <c r="B10" s="3" t="s">
        <v>11</v>
      </c>
      <c r="C10" s="5" t="s">
        <v>20</v>
      </c>
      <c r="D10" s="9">
        <v>200</v>
      </c>
      <c r="E10">
        <v>260</v>
      </c>
      <c r="F10" s="11">
        <f t="shared" si="0"/>
        <v>52000</v>
      </c>
      <c r="G10">
        <v>260</v>
      </c>
      <c r="H10" s="13">
        <f t="shared" si="1"/>
        <v>52000</v>
      </c>
      <c r="I10" s="11">
        <f t="shared" si="2"/>
        <v>104000</v>
      </c>
    </row>
    <row r="11" spans="1:9" ht="30" x14ac:dyDescent="0.25">
      <c r="B11" s="3" t="s">
        <v>12</v>
      </c>
      <c r="C11" s="5" t="s">
        <v>27</v>
      </c>
      <c r="D11" s="9">
        <v>10000</v>
      </c>
      <c r="E11">
        <v>3</v>
      </c>
      <c r="F11" s="11">
        <f t="shared" si="0"/>
        <v>30000</v>
      </c>
      <c r="G11">
        <v>5</v>
      </c>
      <c r="H11" s="13">
        <f t="shared" si="1"/>
        <v>50000</v>
      </c>
      <c r="I11" s="11">
        <f t="shared" si="2"/>
        <v>80000</v>
      </c>
    </row>
    <row r="12" spans="1:9" ht="30" x14ac:dyDescent="0.25">
      <c r="B12" s="3" t="s">
        <v>13</v>
      </c>
      <c r="D12" s="10"/>
      <c r="F12" s="12">
        <f t="shared" si="0"/>
        <v>0</v>
      </c>
      <c r="H12" s="14">
        <f t="shared" si="1"/>
        <v>0</v>
      </c>
      <c r="I12" s="12">
        <f t="shared" si="2"/>
        <v>0</v>
      </c>
    </row>
    <row r="13" spans="1:9" x14ac:dyDescent="0.25">
      <c r="B13" s="3" t="s">
        <v>1</v>
      </c>
      <c r="C13" s="5" t="s">
        <v>28</v>
      </c>
      <c r="D13" s="9">
        <v>700</v>
      </c>
      <c r="E13">
        <v>350</v>
      </c>
      <c r="F13" s="11">
        <f t="shared" si="0"/>
        <v>245000</v>
      </c>
      <c r="H13" s="13">
        <f t="shared" si="1"/>
        <v>0</v>
      </c>
      <c r="I13" s="11">
        <f t="shared" si="2"/>
        <v>245000</v>
      </c>
    </row>
    <row r="14" spans="1:9" x14ac:dyDescent="0.25">
      <c r="B14" s="3" t="s">
        <v>2</v>
      </c>
      <c r="C14" s="5" t="s">
        <v>29</v>
      </c>
      <c r="D14" s="10"/>
      <c r="F14" s="12">
        <f t="shared" si="0"/>
        <v>0</v>
      </c>
      <c r="H14" s="14">
        <f t="shared" si="1"/>
        <v>0</v>
      </c>
      <c r="I14" s="12">
        <f t="shared" si="2"/>
        <v>0</v>
      </c>
    </row>
    <row r="15" spans="1:9" ht="45" x14ac:dyDescent="0.25">
      <c r="B15" s="3" t="s">
        <v>14</v>
      </c>
      <c r="C15" s="5" t="s">
        <v>20</v>
      </c>
      <c r="D15" s="9">
        <v>200</v>
      </c>
      <c r="E15">
        <v>100</v>
      </c>
      <c r="F15" s="11">
        <f t="shared" si="0"/>
        <v>20000</v>
      </c>
      <c r="G15">
        <v>100</v>
      </c>
      <c r="H15" s="13">
        <f t="shared" si="1"/>
        <v>20000</v>
      </c>
      <c r="I15" s="11">
        <f t="shared" si="2"/>
        <v>40000</v>
      </c>
    </row>
    <row r="16" spans="1:9" x14ac:dyDescent="0.25">
      <c r="B16" s="1" t="s">
        <v>23</v>
      </c>
      <c r="C16" s="5" t="s">
        <v>30</v>
      </c>
      <c r="F16" s="11">
        <f>(F3+F4+F5+F6+F7+F8+F9+F10+F11+F12+F13+F14)*10%</f>
        <v>54600</v>
      </c>
      <c r="G16" s="4"/>
      <c r="H16" s="13">
        <f t="shared" ref="G16:H16" si="3">(H3+H4+H5+H6+H7+H8+H9+H10+H11+H12+H13+H14)*10%</f>
        <v>40400</v>
      </c>
      <c r="I16" s="11">
        <f t="shared" ref="G16:I16" si="4">(I3+I4+I5+I6+I7+I8+I9+I10+I11+I12+I13+I14)*10%</f>
        <v>95000</v>
      </c>
    </row>
    <row r="17" spans="2:9" ht="18.75" x14ac:dyDescent="0.3">
      <c r="B17" s="1" t="s">
        <v>31</v>
      </c>
      <c r="E17" s="15"/>
      <c r="F17" s="16">
        <f>SUM(F3:F16)</f>
        <v>620600</v>
      </c>
      <c r="G17" s="17"/>
      <c r="H17" s="18">
        <f t="shared" ref="G17:H17" si="5">SUM(H3:H16)</f>
        <v>464400</v>
      </c>
      <c r="I17" s="16">
        <f t="shared" ref="G17:I17" si="6">SUM(I3:I16)</f>
        <v>1085000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Tamar Gabunia</cp:lastModifiedBy>
  <dcterms:created xsi:type="dcterms:W3CDTF">2019-06-14T15:52:54Z</dcterms:created>
  <dcterms:modified xsi:type="dcterms:W3CDTF">2019-06-14T16:11:03Z</dcterms:modified>
</cp:coreProperties>
</file>