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HUES\2020\"/>
    </mc:Choice>
  </mc:AlternateContent>
  <xr:revisionPtr revIDLastSave="0" documentId="13_ncr:1_{428CB638-2B45-4426-951D-617DEBF61B8D}" xr6:coauthVersionLast="45" xr6:coauthVersionMax="45" xr10:uidLastSave="{00000000-0000-0000-0000-000000000000}"/>
  <bookViews>
    <workbookView xWindow="-120" yWindow="-120" windowWidth="29040" windowHeight="15840" tabRatio="819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19" i="1" l="1"/>
  <c r="E28" i="1"/>
  <c r="E27" i="1" l="1"/>
  <c r="E25" i="1"/>
  <c r="E23" i="1"/>
  <c r="E24" i="1"/>
  <c r="E15" i="1" l="1"/>
  <c r="E29" i="1" l="1"/>
  <c r="E16" i="1"/>
  <c r="E17" i="1"/>
  <c r="E10" i="1"/>
  <c r="E11" i="1"/>
  <c r="E12" i="1"/>
  <c r="E13" i="1"/>
  <c r="E22" i="1" l="1"/>
  <c r="E9" i="1"/>
  <c r="E21" i="1"/>
  <c r="E20" i="1" s="1"/>
  <c r="E8" i="1"/>
  <c r="E7" i="1" l="1"/>
  <c r="E18" i="1"/>
  <c r="E14" i="1" s="1"/>
  <c r="E6" i="1" l="1"/>
  <c r="E5" i="1" l="1"/>
  <c r="E4" i="1" s="1"/>
  <c r="E3" i="1" s="1"/>
  <c r="F3" i="1" s="1"/>
</calcChain>
</file>

<file path=xl/sharedStrings.xml><?xml version="1.0" encoding="utf-8"?>
<sst xmlns="http://schemas.openxmlformats.org/spreadsheetml/2006/main" count="53" uniqueCount="39">
  <si>
    <t>Number of units</t>
  </si>
  <si>
    <t>Project coordinator</t>
  </si>
  <si>
    <t>Head of the working group</t>
  </si>
  <si>
    <t>Field work coordinator</t>
  </si>
  <si>
    <t xml:space="preserve">IT Programmer </t>
  </si>
  <si>
    <t>questionnaire</t>
  </si>
  <si>
    <t>Data entry (double)</t>
  </si>
  <si>
    <t>USD</t>
  </si>
  <si>
    <t>Unit cost (GEL)</t>
  </si>
  <si>
    <t>Unit of Measure</t>
  </si>
  <si>
    <t>Total Cost (GEL)</t>
  </si>
  <si>
    <t>person/month</t>
  </si>
  <si>
    <t>person/day</t>
  </si>
  <si>
    <t>Total Salaries</t>
  </si>
  <si>
    <t>Logistics</t>
  </si>
  <si>
    <t>Human recource management</t>
  </si>
  <si>
    <t>Accountant</t>
  </si>
  <si>
    <t>Training of field staff (salary of trainers)</t>
  </si>
  <si>
    <t>Other costs</t>
  </si>
  <si>
    <t xml:space="preserve">Printing of materials for training, fieldwork, etc. </t>
  </si>
  <si>
    <t>Business trip costs</t>
  </si>
  <si>
    <t>person</t>
  </si>
  <si>
    <t>Finacial management</t>
  </si>
  <si>
    <t>Sampling and weighting</t>
  </si>
  <si>
    <t>Interviewers</t>
  </si>
  <si>
    <t>Local supervisors</t>
  </si>
  <si>
    <t>Coding and logical controls</t>
  </si>
  <si>
    <t>Piloting of the questionnaire</t>
  </si>
  <si>
    <t>Methodological works (updating of questionnaire and manual, etc)</t>
  </si>
  <si>
    <t>HUES budget</t>
  </si>
  <si>
    <t>Data cleaning and processing</t>
  </si>
  <si>
    <t>Preparatory works</t>
  </si>
  <si>
    <t xml:space="preserve">Field work </t>
  </si>
  <si>
    <t>Data processing</t>
  </si>
  <si>
    <t>Project coordination</t>
  </si>
  <si>
    <t>VAT (18%)</t>
  </si>
  <si>
    <t>Total Salaries and other costs</t>
  </si>
  <si>
    <t>Total costs</t>
  </si>
  <si>
    <t>Regional field work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</si>
</sst>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name val="Helv"/>
    </font>
    <font>
      <b/>
      <sz val="20"/>
      <name val="Times New Roman"/>
      <family val="1"/>
    </font>
    <font>
      <sz val="8"/>
      <name val="Arial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color theme="1"/>
      <name val="AcadNusx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8"/>
      <name val="Arial"/>
      <family val="2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30">
    <xf numFmtId="0" fontId="0" fillId="0" borderId="0" xfId="0"/>
    <xf numFmtId="0" fontId="3" fillId="0" borderId="2" xfId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Fill="1" applyBorder="1"/>
    <xf numFmtId="164" fontId="4" fillId="0" borderId="3" xfId="3" applyNumberFormat="1" applyFont="1" applyFill="1" applyBorder="1" applyAlignment="1">
      <alignment horizontal="left" vertical="top" wrapText="1"/>
    </xf>
    <xf numFmtId="3" fontId="3" fillId="0" borderId="3" xfId="0" applyNumberFormat="1" applyFont="1" applyFill="1" applyBorder="1"/>
    <xf numFmtId="3" fontId="7" fillId="0" borderId="3" xfId="0" applyNumberFormat="1" applyFont="1" applyFill="1" applyBorder="1"/>
    <xf numFmtId="0" fontId="5" fillId="0" borderId="3" xfId="1" applyFont="1" applyFill="1" applyBorder="1" applyAlignment="1">
      <alignment vertical="top" wrapText="1"/>
    </xf>
    <xf numFmtId="4" fontId="6" fillId="0" borderId="0" xfId="0" applyNumberFormat="1" applyFont="1"/>
    <xf numFmtId="0" fontId="6" fillId="0" borderId="3" xfId="0" applyFont="1" applyBorder="1"/>
    <xf numFmtId="0" fontId="6" fillId="0" borderId="0" xfId="0" applyFont="1" applyFill="1"/>
    <xf numFmtId="0" fontId="8" fillId="0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4" fillId="0" borderId="2" xfId="2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left" vertical="top" wrapText="1"/>
    </xf>
    <xf numFmtId="165" fontId="3" fillId="0" borderId="3" xfId="0" applyNumberFormat="1" applyFont="1" applyFill="1" applyBorder="1"/>
    <xf numFmtId="3" fontId="5" fillId="0" borderId="2" xfId="2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/>
    <xf numFmtId="3" fontId="12" fillId="0" borderId="3" xfId="0" applyNumberFormat="1" applyFont="1" applyFill="1" applyBorder="1"/>
    <xf numFmtId="165" fontId="12" fillId="0" borderId="3" xfId="0" applyNumberFormat="1" applyFont="1" applyFill="1" applyBorder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2" fontId="10" fillId="0" borderId="0" xfId="0" applyNumberFormat="1" applyFont="1"/>
    <xf numFmtId="3" fontId="6" fillId="2" borderId="0" xfId="0" applyNumberFormat="1" applyFont="1" applyFill="1"/>
    <xf numFmtId="164" fontId="4" fillId="2" borderId="3" xfId="3" applyNumberFormat="1" applyFont="1" applyFill="1" applyBorder="1" applyAlignment="1">
      <alignment horizontal="left" vertical="top" wrapText="1"/>
    </xf>
    <xf numFmtId="0" fontId="3" fillId="2" borderId="3" xfId="0" applyFont="1" applyFill="1" applyBorder="1"/>
    <xf numFmtId="165" fontId="3" fillId="2" borderId="3" xfId="0" applyNumberFormat="1" applyFont="1" applyFill="1" applyBorder="1"/>
    <xf numFmtId="3" fontId="3" fillId="2" borderId="3" xfId="0" applyNumberFormat="1" applyFont="1" applyFill="1" applyBorder="1"/>
  </cellXfs>
  <cellStyles count="5">
    <cellStyle name="Normal" xfId="0" builtinId="0"/>
    <cellStyle name="Normal 2" xfId="4" xr:uid="{00000000-0005-0000-0000-000001000000}"/>
    <cellStyle name="Normal_biujetis maketi_lika" xfId="2" xr:uid="{00000000-0005-0000-0000-000002000000}"/>
    <cellStyle name="Normal_sawarmota statistika" xfId="1" xr:uid="{00000000-0005-0000-0000-000003000000}"/>
    <cellStyle name="Style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115" zoomScaleNormal="115" workbookViewId="0">
      <selection activeCell="H23" sqref="H23"/>
    </sheetView>
  </sheetViews>
  <sheetFormatPr defaultColWidth="9.140625" defaultRowHeight="15" x14ac:dyDescent="0.25"/>
  <cols>
    <col min="1" max="1" width="48.7109375" style="3" customWidth="1"/>
    <col min="2" max="2" width="15.5703125" style="3" customWidth="1"/>
    <col min="3" max="3" width="11.140625" style="3" customWidth="1"/>
    <col min="4" max="4" width="11.42578125" style="3" customWidth="1"/>
    <col min="5" max="5" width="13.5703125" style="3" customWidth="1"/>
    <col min="6" max="6" width="14" style="3" customWidth="1"/>
    <col min="7" max="16384" width="9.140625" style="3"/>
  </cols>
  <sheetData>
    <row r="1" spans="1:6" ht="25.5" x14ac:dyDescent="0.25">
      <c r="A1" s="22" t="s">
        <v>29</v>
      </c>
      <c r="B1" s="23"/>
      <c r="C1" s="23"/>
      <c r="D1" s="23"/>
      <c r="E1" s="23"/>
      <c r="F1" s="13" t="s">
        <v>7</v>
      </c>
    </row>
    <row r="2" spans="1:6" ht="24" x14ac:dyDescent="0.25">
      <c r="A2" s="1"/>
      <c r="B2" s="15" t="s">
        <v>9</v>
      </c>
      <c r="C2" s="15" t="s">
        <v>0</v>
      </c>
      <c r="D2" s="15" t="s">
        <v>8</v>
      </c>
      <c r="E2" s="2" t="s">
        <v>10</v>
      </c>
      <c r="F2" s="14">
        <v>2.8759999999999999</v>
      </c>
    </row>
    <row r="3" spans="1:6" x14ac:dyDescent="0.25">
      <c r="A3" s="16" t="s">
        <v>37</v>
      </c>
      <c r="B3" s="15"/>
      <c r="C3" s="15"/>
      <c r="D3" s="15"/>
      <c r="E3" s="18">
        <f>E4+E5</f>
        <v>215951.8</v>
      </c>
      <c r="F3" s="24">
        <f>E3/F2</f>
        <v>75087.552155771904</v>
      </c>
    </row>
    <row r="4" spans="1:6" x14ac:dyDescent="0.25">
      <c r="A4" s="16" t="s">
        <v>35</v>
      </c>
      <c r="B4" s="15"/>
      <c r="C4" s="15"/>
      <c r="D4" s="15"/>
      <c r="E4" s="18">
        <f>E5*18/100</f>
        <v>32941.800000000003</v>
      </c>
      <c r="F4" s="25"/>
    </row>
    <row r="5" spans="1:6" x14ac:dyDescent="0.25">
      <c r="A5" s="16" t="s">
        <v>36</v>
      </c>
      <c r="B5" s="15"/>
      <c r="C5" s="15"/>
      <c r="D5" s="15"/>
      <c r="E5" s="18">
        <f>E6+E29</f>
        <v>183010</v>
      </c>
      <c r="F5" s="25"/>
    </row>
    <row r="6" spans="1:6" x14ac:dyDescent="0.25">
      <c r="A6" s="16" t="s">
        <v>13</v>
      </c>
      <c r="B6" s="15"/>
      <c r="C6" s="15"/>
      <c r="D6" s="15"/>
      <c r="E6" s="7">
        <f>E7+E14+E20+E25</f>
        <v>158010</v>
      </c>
    </row>
    <row r="7" spans="1:6" x14ac:dyDescent="0.25">
      <c r="A7" s="16" t="s">
        <v>34</v>
      </c>
      <c r="B7" s="2"/>
      <c r="C7" s="2"/>
      <c r="D7" s="2"/>
      <c r="E7" s="19">
        <f>E8+E9+E10+E11+E12+E13</f>
        <v>24800</v>
      </c>
    </row>
    <row r="8" spans="1:6" x14ac:dyDescent="0.25">
      <c r="A8" s="5" t="s">
        <v>1</v>
      </c>
      <c r="B8" s="5" t="s">
        <v>11</v>
      </c>
      <c r="C8" s="6">
        <v>5</v>
      </c>
      <c r="D8" s="17">
        <v>2500</v>
      </c>
      <c r="E8" s="6">
        <f>C8*D8</f>
        <v>12500</v>
      </c>
    </row>
    <row r="9" spans="1:6" x14ac:dyDescent="0.25">
      <c r="A9" s="5" t="s">
        <v>2</v>
      </c>
      <c r="B9" s="5" t="s">
        <v>11</v>
      </c>
      <c r="C9" s="6">
        <v>5</v>
      </c>
      <c r="D9" s="17">
        <v>1500</v>
      </c>
      <c r="E9" s="6">
        <f>C9*D9</f>
        <v>7500</v>
      </c>
    </row>
    <row r="10" spans="1:6" x14ac:dyDescent="0.25">
      <c r="A10" s="5" t="s">
        <v>22</v>
      </c>
      <c r="B10" s="5" t="s">
        <v>11</v>
      </c>
      <c r="C10" s="6">
        <v>3</v>
      </c>
      <c r="D10" s="17">
        <v>600</v>
      </c>
      <c r="E10" s="6">
        <f t="shared" ref="E10:E16" si="0">C10*D10</f>
        <v>1800</v>
      </c>
    </row>
    <row r="11" spans="1:6" x14ac:dyDescent="0.25">
      <c r="A11" s="26" t="s">
        <v>14</v>
      </c>
      <c r="B11" s="26" t="s">
        <v>11</v>
      </c>
      <c r="C11" s="27">
        <v>1</v>
      </c>
      <c r="D11" s="28">
        <v>600</v>
      </c>
      <c r="E11" s="29">
        <f t="shared" si="0"/>
        <v>600</v>
      </c>
    </row>
    <row r="12" spans="1:6" x14ac:dyDescent="0.25">
      <c r="A12" s="5" t="s">
        <v>15</v>
      </c>
      <c r="B12" s="5" t="s">
        <v>11</v>
      </c>
      <c r="C12" s="4">
        <v>2</v>
      </c>
      <c r="D12" s="17">
        <v>600</v>
      </c>
      <c r="E12" s="6">
        <f t="shared" si="0"/>
        <v>1200</v>
      </c>
    </row>
    <row r="13" spans="1:6" x14ac:dyDescent="0.25">
      <c r="A13" s="5" t="s">
        <v>16</v>
      </c>
      <c r="B13" s="5" t="s">
        <v>11</v>
      </c>
      <c r="C13" s="4">
        <v>2</v>
      </c>
      <c r="D13" s="17">
        <v>600</v>
      </c>
      <c r="E13" s="6">
        <f t="shared" si="0"/>
        <v>1200</v>
      </c>
    </row>
    <row r="14" spans="1:6" x14ac:dyDescent="0.25">
      <c r="A14" s="16" t="s">
        <v>31</v>
      </c>
      <c r="B14" s="5"/>
      <c r="C14" s="4"/>
      <c r="D14" s="17"/>
      <c r="E14" s="19">
        <f>E15+E16+E17+E18+E19</f>
        <v>11850</v>
      </c>
    </row>
    <row r="15" spans="1:6" ht="24" x14ac:dyDescent="0.25">
      <c r="A15" s="5" t="s">
        <v>28</v>
      </c>
      <c r="B15" s="5" t="s">
        <v>12</v>
      </c>
      <c r="C15" s="4">
        <v>20</v>
      </c>
      <c r="D15" s="17">
        <v>100</v>
      </c>
      <c r="E15" s="6">
        <f>C15*D15</f>
        <v>2000</v>
      </c>
    </row>
    <row r="16" spans="1:6" x14ac:dyDescent="0.25">
      <c r="A16" s="5" t="s">
        <v>23</v>
      </c>
      <c r="B16" s="5" t="s">
        <v>21</v>
      </c>
      <c r="C16" s="4">
        <v>1</v>
      </c>
      <c r="D16" s="17">
        <v>3000</v>
      </c>
      <c r="E16" s="6">
        <f t="shared" si="0"/>
        <v>3000</v>
      </c>
    </row>
    <row r="17" spans="1:9" x14ac:dyDescent="0.25">
      <c r="A17" s="5" t="s">
        <v>4</v>
      </c>
      <c r="B17" s="5" t="s">
        <v>12</v>
      </c>
      <c r="C17" s="6">
        <v>15</v>
      </c>
      <c r="D17" s="17">
        <v>150</v>
      </c>
      <c r="E17" s="6">
        <f>C17*D17</f>
        <v>2250</v>
      </c>
      <c r="I17" s="9"/>
    </row>
    <row r="18" spans="1:9" x14ac:dyDescent="0.25">
      <c r="A18" s="5" t="s">
        <v>17</v>
      </c>
      <c r="B18" s="5" t="s">
        <v>12</v>
      </c>
      <c r="C18" s="6">
        <v>24</v>
      </c>
      <c r="D18" s="17">
        <v>150</v>
      </c>
      <c r="E18" s="6">
        <f>C18*D18</f>
        <v>3600</v>
      </c>
    </row>
    <row r="19" spans="1:9" x14ac:dyDescent="0.25">
      <c r="A19" s="5" t="s">
        <v>27</v>
      </c>
      <c r="B19" s="10" t="s">
        <v>5</v>
      </c>
      <c r="C19" s="6">
        <v>40</v>
      </c>
      <c r="D19" s="17">
        <v>25</v>
      </c>
      <c r="E19" s="6">
        <f>C19*D19</f>
        <v>1000</v>
      </c>
    </row>
    <row r="20" spans="1:9" x14ac:dyDescent="0.25">
      <c r="A20" s="16" t="s">
        <v>32</v>
      </c>
      <c r="B20" s="5"/>
      <c r="C20" s="6"/>
      <c r="D20" s="17"/>
      <c r="E20" s="19">
        <f>E21+E22+E23+E24</f>
        <v>91620</v>
      </c>
    </row>
    <row r="21" spans="1:9" x14ac:dyDescent="0.25">
      <c r="A21" s="5" t="s">
        <v>3</v>
      </c>
      <c r="B21" s="5" t="s">
        <v>11</v>
      </c>
      <c r="C21" s="6">
        <v>2</v>
      </c>
      <c r="D21" s="17">
        <v>1200</v>
      </c>
      <c r="E21" s="6">
        <f t="shared" ref="E21:E22" si="1">C21*D21</f>
        <v>2400</v>
      </c>
    </row>
    <row r="22" spans="1:9" x14ac:dyDescent="0.25">
      <c r="A22" s="5" t="s">
        <v>38</v>
      </c>
      <c r="B22" s="5" t="s">
        <v>11</v>
      </c>
      <c r="C22" s="6">
        <v>11</v>
      </c>
      <c r="D22" s="17">
        <v>500</v>
      </c>
      <c r="E22" s="6">
        <f t="shared" si="1"/>
        <v>5500</v>
      </c>
    </row>
    <row r="23" spans="1:9" x14ac:dyDescent="0.25">
      <c r="A23" s="5" t="s">
        <v>25</v>
      </c>
      <c r="B23" s="10" t="s">
        <v>5</v>
      </c>
      <c r="C23" s="6">
        <v>3500</v>
      </c>
      <c r="D23" s="17">
        <v>5</v>
      </c>
      <c r="E23" s="6">
        <f>C23*D23*0.92</f>
        <v>16100</v>
      </c>
    </row>
    <row r="24" spans="1:9" x14ac:dyDescent="0.25">
      <c r="A24" s="5" t="s">
        <v>24</v>
      </c>
      <c r="B24" s="10" t="s">
        <v>5</v>
      </c>
      <c r="C24" s="6">
        <v>3500</v>
      </c>
      <c r="D24" s="17">
        <v>21</v>
      </c>
      <c r="E24" s="6">
        <f>C24*D24*0.92</f>
        <v>67620</v>
      </c>
    </row>
    <row r="25" spans="1:9" x14ac:dyDescent="0.25">
      <c r="A25" s="16" t="s">
        <v>33</v>
      </c>
      <c r="B25" s="10"/>
      <c r="C25" s="6"/>
      <c r="D25" s="17"/>
      <c r="E25" s="19">
        <f>E26+E27+E28</f>
        <v>29740</v>
      </c>
    </row>
    <row r="26" spans="1:9" x14ac:dyDescent="0.25">
      <c r="A26" s="5" t="s">
        <v>6</v>
      </c>
      <c r="B26" s="10" t="s">
        <v>5</v>
      </c>
      <c r="C26" s="6">
        <v>7000</v>
      </c>
      <c r="D26" s="17">
        <v>2</v>
      </c>
      <c r="E26" s="6">
        <f>C26*D26*0.92</f>
        <v>12880</v>
      </c>
    </row>
    <row r="27" spans="1:9" x14ac:dyDescent="0.25">
      <c r="A27" s="5" t="s">
        <v>26</v>
      </c>
      <c r="B27" s="10" t="s">
        <v>5</v>
      </c>
      <c r="C27" s="6">
        <v>3500</v>
      </c>
      <c r="D27" s="17">
        <v>3</v>
      </c>
      <c r="E27" s="6">
        <f>C27*D27*0.92</f>
        <v>9660</v>
      </c>
    </row>
    <row r="28" spans="1:9" x14ac:dyDescent="0.25">
      <c r="A28" s="5" t="s">
        <v>30</v>
      </c>
      <c r="B28" s="5" t="s">
        <v>12</v>
      </c>
      <c r="C28" s="6">
        <v>120</v>
      </c>
      <c r="D28" s="17">
        <v>60</v>
      </c>
      <c r="E28" s="6">
        <f>C28*D28</f>
        <v>7200</v>
      </c>
    </row>
    <row r="29" spans="1:9" x14ac:dyDescent="0.25">
      <c r="A29" s="8" t="s">
        <v>18</v>
      </c>
      <c r="B29" s="10"/>
      <c r="C29" s="6"/>
      <c r="D29" s="17"/>
      <c r="E29" s="19">
        <f>SUM(E30:E31)</f>
        <v>25000</v>
      </c>
    </row>
    <row r="30" spans="1:9" x14ac:dyDescent="0.25">
      <c r="A30" s="5" t="s">
        <v>20</v>
      </c>
      <c r="B30" s="5"/>
      <c r="C30" s="20"/>
      <c r="D30" s="21"/>
      <c r="E30" s="6">
        <v>20000</v>
      </c>
    </row>
    <row r="31" spans="1:9" x14ac:dyDescent="0.25">
      <c r="A31" s="5" t="s">
        <v>19</v>
      </c>
      <c r="B31" s="10"/>
      <c r="C31" s="20"/>
      <c r="D31" s="17"/>
      <c r="E31" s="6">
        <v>5000</v>
      </c>
    </row>
    <row r="32" spans="1:9" s="11" customFormat="1" x14ac:dyDescent="0.25">
      <c r="B32" s="12"/>
      <c r="C32" s="12"/>
      <c r="D32" s="12"/>
      <c r="E32" s="1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ttsekvava</dc:creator>
  <cp:lastModifiedBy>paata shavishvili</cp:lastModifiedBy>
  <cp:lastPrinted>2017-09-20T07:25:33Z</cp:lastPrinted>
  <dcterms:created xsi:type="dcterms:W3CDTF">2014-07-30T08:21:05Z</dcterms:created>
  <dcterms:modified xsi:type="dcterms:W3CDTF">2020-02-18T05:25:40Z</dcterms:modified>
</cp:coreProperties>
</file>