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/>
  <c r="E16" i="1"/>
  <c r="E5" i="1"/>
  <c r="E4" i="1"/>
  <c r="E8" i="1"/>
  <c r="E12" i="1"/>
  <c r="E13" i="1"/>
  <c r="E11" i="1"/>
  <c r="E9" i="1" l="1"/>
  <c r="E19" i="1"/>
  <c r="E14" i="1"/>
  <c r="E6" i="1" l="1"/>
  <c r="E20" i="1" l="1"/>
  <c r="F19" i="1" l="1"/>
  <c r="F14" i="1"/>
  <c r="F9" i="1"/>
  <c r="F6" i="1"/>
</calcChain>
</file>

<file path=xl/sharedStrings.xml><?xml version="1.0" encoding="utf-8"?>
<sst xmlns="http://schemas.openxmlformats.org/spreadsheetml/2006/main" count="32" uniqueCount="27">
  <si>
    <t>ერთეულის ღირებულება
(ევროში)</t>
  </si>
  <si>
    <t>1. ადამიანური რესურსები</t>
  </si>
  <si>
    <t>ადამიანური რესურსების ჯამი</t>
  </si>
  <si>
    <t>თვე</t>
  </si>
  <si>
    <t>2. შეფასება, კვლევის შესაბამისი მეთოდის გამოყენებით</t>
  </si>
  <si>
    <t>3. ტრენინგმოდულის შექმნა/სოციალური აგენტების გადამზადება</t>
  </si>
  <si>
    <t>რაოდენობა</t>
  </si>
  <si>
    <t>4.1 ლეპტოპი</t>
  </si>
  <si>
    <t>4.2 პროექტორი</t>
  </si>
  <si>
    <t>4.3 ოფისის მასალები (საკანცელარიო, სხვა პროდუქცია)</t>
  </si>
  <si>
    <t>3.2 ტრენინგში მონაწილეთა ტრანსპორტირებით უზრუნველყოფა</t>
  </si>
  <si>
    <t>ცალი</t>
  </si>
  <si>
    <t>1.1 პროექტის კოორდინატორი (1 პირი - ხელფასი)</t>
  </si>
  <si>
    <t>1.2 ადმინისტრაციული/ფინანსური ასისტენტი (1 პირი - ხელფასი)</t>
  </si>
  <si>
    <t>დღე</t>
  </si>
  <si>
    <t>ჯამური ღირებულება
(ევროში)</t>
  </si>
  <si>
    <t>განზომილების ერთეული</t>
  </si>
  <si>
    <t>4. სხვა ტექნიკა და აქსესუარები</t>
  </si>
  <si>
    <t>ტექნიკა და აქსესუარების ჯამი</t>
  </si>
  <si>
    <t>შეფასება, კვლევის ჯამი</t>
  </si>
  <si>
    <t>ტრეინინგ მოდულის შექმნა ტრეინინგების ჯამი</t>
  </si>
  <si>
    <t>სულ ჯამი</t>
  </si>
  <si>
    <t>ხარჯების დასახელება</t>
  </si>
  <si>
    <t>წილი მთლიან ბიუჯეტში</t>
  </si>
  <si>
    <t xml:space="preserve">3.1 ტრენერთა ტრენინგის მომსახურება (სოციალური აგენტებისთვის ტრენინგ მოდულის შემუშავების ჩათვლით) </t>
  </si>
  <si>
    <t>3.3 სასტუმროს ხარჯი (30 ადამიანზე 3 ღამე - 4 დღე) სამჯერადი კვებისა და საკონფერენციო დარბაზის ჩათვლით</t>
  </si>
  <si>
    <t>2.1 სოციოლოგიურ კვლევა როგორც თვისებრივი, ისე რაოდენობრივი კვლევის მეთოდების გამოყენებით (ცდომილება &lt;3%, სამიზნე ჯგუფი 1,100 -დან 2,200 პირამდე, სამიზნე ჯგუფის სრული რაოდენობა 400,000 პირი)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</si>
</sst>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</font>
    <font>
      <sz val="11"/>
      <name val="Calibri"/>
      <family val="2"/>
      <scheme val="minor"/>
    </font>
    <font>
      <b/>
      <sz val="10"/>
      <name val="Sylfae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7" fillId="0" borderId="5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3" fontId="6" fillId="4" borderId="5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7" fillId="0" borderId="7" xfId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43" fontId="7" fillId="4" borderId="6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/>
    </xf>
    <xf numFmtId="43" fontId="7" fillId="0" borderId="9" xfId="1" applyFont="1" applyFill="1" applyBorder="1" applyAlignment="1">
      <alignment horizontal="center" vertical="center"/>
    </xf>
    <xf numFmtId="43" fontId="7" fillId="0" borderId="10" xfId="1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horizontal="center" vertical="center"/>
    </xf>
    <xf numFmtId="43" fontId="5" fillId="3" borderId="8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10" fillId="4" borderId="9" xfId="1" applyFont="1" applyFill="1" applyBorder="1" applyAlignment="1">
      <alignment horizontal="center" vertical="center"/>
    </xf>
    <xf numFmtId="43" fontId="6" fillId="3" borderId="9" xfId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9" fontId="0" fillId="0" borderId="5" xfId="2" applyFont="1" applyBorder="1" applyAlignment="1">
      <alignment horizontal="left" vertical="center"/>
    </xf>
    <xf numFmtId="9" fontId="0" fillId="3" borderId="5" xfId="2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9" fontId="2" fillId="4" borderId="5" xfId="2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0" fillId="4" borderId="10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43" fontId="10" fillId="4" borderId="11" xfId="1" applyFont="1" applyFill="1" applyBorder="1" applyAlignment="1">
      <alignment horizontal="center" vertical="center"/>
    </xf>
    <xf numFmtId="9" fontId="2" fillId="4" borderId="7" xfId="2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3" fontId="10" fillId="0" borderId="6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43" fontId="9" fillId="0" borderId="0" xfId="0" applyNumberFormat="1" applyFont="1" applyAlignment="1">
      <alignment horizontal="left" vertical="center"/>
    </xf>
    <xf numFmtId="43" fontId="0" fillId="0" borderId="0" xfId="0" applyNumberForma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/>
  </sheetViews>
  <sheetFormatPr defaultRowHeight="15" x14ac:dyDescent="0.25"/>
  <cols>
    <col min="1" max="1" width="70.140625" style="59" customWidth="1"/>
    <col min="2" max="4" width="19.28515625" style="4" customWidth="1"/>
    <col min="5" max="5" width="19.28515625" customWidth="1"/>
    <col min="6" max="6" width="18" customWidth="1"/>
    <col min="7" max="7" width="10.5703125" bestFit="1" customWidth="1"/>
    <col min="9" max="11" width="10.5703125" bestFit="1" customWidth="1"/>
  </cols>
  <sheetData>
    <row r="1" spans="1:12" ht="9.75" customHeight="1" thickBot="1" x14ac:dyDescent="0.3"/>
    <row r="2" spans="1:12" ht="45" x14ac:dyDescent="0.25">
      <c r="A2" s="1" t="s">
        <v>22</v>
      </c>
      <c r="B2" s="2" t="s">
        <v>16</v>
      </c>
      <c r="C2" s="3" t="s">
        <v>6</v>
      </c>
      <c r="D2" s="2" t="s">
        <v>0</v>
      </c>
      <c r="E2" s="37" t="s">
        <v>15</v>
      </c>
      <c r="F2" s="5" t="s">
        <v>23</v>
      </c>
    </row>
    <row r="3" spans="1:12" s="12" customFormat="1" x14ac:dyDescent="0.25">
      <c r="A3" s="51" t="s">
        <v>1</v>
      </c>
      <c r="B3" s="36"/>
      <c r="C3" s="36"/>
      <c r="D3" s="36"/>
      <c r="E3" s="38"/>
      <c r="F3" s="49"/>
    </row>
    <row r="4" spans="1:12" s="12" customFormat="1" x14ac:dyDescent="0.25">
      <c r="A4" s="52" t="s">
        <v>12</v>
      </c>
      <c r="B4" s="6" t="s">
        <v>3</v>
      </c>
      <c r="C4" s="7">
        <v>10</v>
      </c>
      <c r="D4" s="14">
        <v>480</v>
      </c>
      <c r="E4" s="39">
        <f>C4*D4</f>
        <v>4800</v>
      </c>
      <c r="F4" s="46"/>
    </row>
    <row r="5" spans="1:12" s="12" customFormat="1" x14ac:dyDescent="0.25">
      <c r="A5" s="53" t="s">
        <v>13</v>
      </c>
      <c r="B5" s="17" t="s">
        <v>3</v>
      </c>
      <c r="C5" s="18">
        <v>10</v>
      </c>
      <c r="D5" s="19">
        <v>330</v>
      </c>
      <c r="E5" s="39">
        <f>C5*D5</f>
        <v>3300</v>
      </c>
      <c r="F5" s="46"/>
    </row>
    <row r="6" spans="1:12" s="12" customFormat="1" x14ac:dyDescent="0.25">
      <c r="A6" s="54" t="s">
        <v>2</v>
      </c>
      <c r="B6" s="20"/>
      <c r="C6" s="21"/>
      <c r="D6" s="22"/>
      <c r="E6" s="41">
        <f>E4+E5</f>
        <v>8100</v>
      </c>
      <c r="F6" s="50">
        <f>E6/E$20</f>
        <v>0.18</v>
      </c>
    </row>
    <row r="7" spans="1:12" s="12" customFormat="1" x14ac:dyDescent="0.25">
      <c r="A7" s="55" t="s">
        <v>4</v>
      </c>
      <c r="B7" s="33"/>
      <c r="C7" s="35"/>
      <c r="D7" s="34"/>
      <c r="E7" s="42"/>
      <c r="F7" s="48"/>
    </row>
    <row r="8" spans="1:12" s="12" customFormat="1" ht="45" x14ac:dyDescent="0.25">
      <c r="A8" s="53" t="s">
        <v>26</v>
      </c>
      <c r="B8" s="23" t="s">
        <v>11</v>
      </c>
      <c r="C8" s="24">
        <v>1</v>
      </c>
      <c r="D8" s="28">
        <v>11240</v>
      </c>
      <c r="E8" s="40">
        <f>C8*D8</f>
        <v>11240</v>
      </c>
      <c r="F8" s="47"/>
      <c r="G8" s="71"/>
    </row>
    <row r="9" spans="1:12" s="12" customFormat="1" x14ac:dyDescent="0.25">
      <c r="A9" s="54" t="s">
        <v>19</v>
      </c>
      <c r="B9" s="25"/>
      <c r="C9" s="26"/>
      <c r="D9" s="27"/>
      <c r="E9" s="41">
        <f>E8</f>
        <v>11240</v>
      </c>
      <c r="F9" s="50">
        <f t="shared" ref="F9:F19" si="0">E9/E$20</f>
        <v>0.24977777777777777</v>
      </c>
    </row>
    <row r="10" spans="1:12" s="12" customFormat="1" x14ac:dyDescent="0.25">
      <c r="A10" s="56" t="s">
        <v>5</v>
      </c>
      <c r="B10" s="32"/>
      <c r="C10" s="33"/>
      <c r="D10" s="34"/>
      <c r="E10" s="42"/>
      <c r="F10" s="48"/>
    </row>
    <row r="11" spans="1:12" s="13" customFormat="1" ht="30" x14ac:dyDescent="0.25">
      <c r="A11" s="52" t="s">
        <v>24</v>
      </c>
      <c r="B11" s="8" t="s">
        <v>14</v>
      </c>
      <c r="C11" s="9">
        <v>4</v>
      </c>
      <c r="D11" s="15">
        <v>480</v>
      </c>
      <c r="E11" s="43">
        <f>C11*D11</f>
        <v>1920</v>
      </c>
      <c r="F11" s="47"/>
    </row>
    <row r="12" spans="1:12" s="13" customFormat="1" x14ac:dyDescent="0.25">
      <c r="A12" s="52" t="s">
        <v>10</v>
      </c>
      <c r="B12" s="8" t="s">
        <v>11</v>
      </c>
      <c r="C12" s="9">
        <v>1</v>
      </c>
      <c r="D12" s="15">
        <v>300</v>
      </c>
      <c r="E12" s="43">
        <f t="shared" ref="E12:E13" si="1">C12*D12</f>
        <v>300</v>
      </c>
      <c r="F12" s="47"/>
    </row>
    <row r="13" spans="1:12" s="13" customFormat="1" ht="30" x14ac:dyDescent="0.25">
      <c r="A13" s="52" t="s">
        <v>25</v>
      </c>
      <c r="B13" s="8" t="s">
        <v>14</v>
      </c>
      <c r="C13" s="9">
        <v>4</v>
      </c>
      <c r="D13" s="15">
        <v>3940</v>
      </c>
      <c r="E13" s="43">
        <f t="shared" si="1"/>
        <v>15760</v>
      </c>
      <c r="F13" s="47"/>
      <c r="G13" s="70"/>
      <c r="I13" s="70"/>
      <c r="J13" s="70"/>
      <c r="K13" s="70"/>
      <c r="L13" s="70"/>
    </row>
    <row r="14" spans="1:12" s="13" customFormat="1" x14ac:dyDescent="0.25">
      <c r="A14" s="57" t="s">
        <v>20</v>
      </c>
      <c r="B14" s="10"/>
      <c r="C14" s="11"/>
      <c r="D14" s="16"/>
      <c r="E14" s="44">
        <f>E11+E12+E13</f>
        <v>17980</v>
      </c>
      <c r="F14" s="50">
        <f t="shared" si="0"/>
        <v>0.39955555555555555</v>
      </c>
    </row>
    <row r="15" spans="1:12" s="13" customFormat="1" x14ac:dyDescent="0.25">
      <c r="A15" s="58" t="s">
        <v>17</v>
      </c>
      <c r="B15" s="29"/>
      <c r="C15" s="30"/>
      <c r="D15" s="31"/>
      <c r="E15" s="45"/>
      <c r="F15" s="48"/>
    </row>
    <row r="16" spans="1:12" s="13" customFormat="1" x14ac:dyDescent="0.25">
      <c r="A16" s="52" t="s">
        <v>7</v>
      </c>
      <c r="B16" s="8" t="s">
        <v>11</v>
      </c>
      <c r="C16" s="9">
        <v>11</v>
      </c>
      <c r="D16" s="15">
        <v>375</v>
      </c>
      <c r="E16" s="43">
        <f>D16*C16</f>
        <v>4125</v>
      </c>
      <c r="F16" s="47"/>
    </row>
    <row r="17" spans="1:6" s="13" customFormat="1" x14ac:dyDescent="0.25">
      <c r="A17" s="52" t="s">
        <v>8</v>
      </c>
      <c r="B17" s="8" t="s">
        <v>11</v>
      </c>
      <c r="C17" s="9">
        <v>11</v>
      </c>
      <c r="D17" s="15">
        <v>255</v>
      </c>
      <c r="E17" s="43">
        <f t="shared" ref="E17:E18" si="2">D17*C17</f>
        <v>2805</v>
      </c>
      <c r="F17" s="47"/>
    </row>
    <row r="18" spans="1:6" s="13" customFormat="1" x14ac:dyDescent="0.25">
      <c r="A18" s="53" t="s">
        <v>9</v>
      </c>
      <c r="B18" s="23"/>
      <c r="C18" s="24">
        <v>1</v>
      </c>
      <c r="D18" s="28">
        <v>750</v>
      </c>
      <c r="E18" s="43">
        <f t="shared" si="2"/>
        <v>750</v>
      </c>
      <c r="F18" s="47"/>
    </row>
    <row r="19" spans="1:6" s="13" customFormat="1" x14ac:dyDescent="0.25">
      <c r="A19" s="60" t="s">
        <v>18</v>
      </c>
      <c r="B19" s="61"/>
      <c r="C19" s="62"/>
      <c r="D19" s="63"/>
      <c r="E19" s="63">
        <f>E16+E17+E18</f>
        <v>7680</v>
      </c>
      <c r="F19" s="64">
        <f t="shared" si="0"/>
        <v>0.17066666666666666</v>
      </c>
    </row>
    <row r="20" spans="1:6" s="13" customFormat="1" x14ac:dyDescent="0.25">
      <c r="A20" s="65" t="s">
        <v>21</v>
      </c>
      <c r="B20" s="66"/>
      <c r="C20" s="67"/>
      <c r="D20" s="68"/>
      <c r="E20" s="68">
        <f>E6+E9+E14+E19</f>
        <v>45000</v>
      </c>
      <c r="F20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2021-02-02T09:14:59Z</dcterms:modified>
</cp:coreProperties>
</file>