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nokvernadze\Desktop\200 ლარიანები აუდიტი\"/>
    </mc:Choice>
  </mc:AlternateContent>
  <bookViews>
    <workbookView xWindow="0" yWindow="0" windowWidth="17085" windowHeight="4005"/>
  </bookViews>
  <sheets>
    <sheet name="Summary" sheetId="6" r:id="rId1"/>
  </sheets>
  <definedNames>
    <definedName name="Avgexrat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6" l="1"/>
  <c r="F9" i="6"/>
  <c r="F8" i="6"/>
  <c r="F7" i="6"/>
  <c r="G8" i="6" l="1"/>
  <c r="E9" i="6"/>
  <c r="E8" i="6"/>
  <c r="E7" i="6"/>
  <c r="E10" i="6" l="1"/>
  <c r="I7" i="6" s="1"/>
  <c r="J7" i="6" s="1"/>
</calcChain>
</file>

<file path=xl/sharedStrings.xml><?xml version="1.0" encoding="utf-8"?>
<sst xmlns="http://schemas.openxmlformats.org/spreadsheetml/2006/main" count="16" uniqueCount="16">
  <si>
    <t>Unemployment benefit</t>
  </si>
  <si>
    <t>Self-employed one-off benefit</t>
  </si>
  <si>
    <t>XE 3.2</t>
  </si>
  <si>
    <t xml:space="preserve">Component 2. Temporary Income Support for Poor Households and Vulnerable Individuals </t>
  </si>
  <si>
    <t>Amount Paid (GEL)</t>
  </si>
  <si>
    <t>Total Planned Expenditure (GEL)</t>
  </si>
  <si>
    <t xml:space="preserve">Loan Amount </t>
  </si>
  <si>
    <t>As of September 25, 2020</t>
  </si>
  <si>
    <t>Possible savings (GEL)</t>
  </si>
  <si>
    <t>Possible savings (USD)</t>
  </si>
  <si>
    <t>Total Program Cost (GEL)</t>
  </si>
  <si>
    <t xml:space="preserve">Exchange rate used in calculations: </t>
  </si>
  <si>
    <t>USD</t>
  </si>
  <si>
    <t>GEL</t>
  </si>
  <si>
    <t>TSA total (households with score from 65,000 to 100,001 and households with a rating score of 100,000 or less 
with 3 children or more, up to 16 years old )</t>
  </si>
  <si>
    <t>Total Program Cost (USD)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</si>
</sst>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theme="5" tint="-0.249977111117893"/>
      </left>
      <right/>
      <top style="thin">
        <color theme="5" tint="-0.249977111117893"/>
      </top>
      <bottom style="thin">
        <color theme="5" tint="-0.249977111117893"/>
      </bottom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4" xfId="0" applyFont="1" applyFill="1" applyBorder="1" applyAlignment="1">
      <alignment vertical="center"/>
    </xf>
    <xf numFmtId="43" fontId="3" fillId="0" borderId="4" xfId="1" applyFont="1" applyBorder="1"/>
    <xf numFmtId="43" fontId="3" fillId="0" borderId="4" xfId="0" applyNumberFormat="1" applyFont="1" applyFill="1" applyBorder="1"/>
    <xf numFmtId="0" fontId="3" fillId="0" borderId="4" xfId="0" applyFont="1" applyBorder="1"/>
    <xf numFmtId="0" fontId="2" fillId="2" borderId="4" xfId="0" applyFont="1" applyFill="1" applyBorder="1" applyAlignment="1">
      <alignment horizontal="center" vertical="center"/>
    </xf>
    <xf numFmtId="43" fontId="2" fillId="0" borderId="4" xfId="0" applyNumberFormat="1" applyFont="1" applyFill="1" applyBorder="1"/>
    <xf numFmtId="0" fontId="2" fillId="0" borderId="0" xfId="0" applyFont="1" applyFill="1" applyBorder="1" applyAlignment="1">
      <alignment horizontal="right" vertical="center"/>
    </xf>
    <xf numFmtId="43" fontId="2" fillId="0" borderId="0" xfId="1" applyFont="1" applyFill="1" applyBorder="1" applyAlignment="1">
      <alignment vertical="center"/>
    </xf>
    <xf numFmtId="43" fontId="0" fillId="0" borderId="0" xfId="0" applyNumberFormat="1"/>
    <xf numFmtId="0" fontId="3" fillId="0" borderId="3" xfId="0" applyFont="1" applyBorder="1"/>
    <xf numFmtId="43" fontId="2" fillId="0" borderId="3" xfId="0" applyNumberFormat="1" applyFont="1" applyFill="1" applyBorder="1"/>
    <xf numFmtId="43" fontId="3" fillId="0" borderId="1" xfId="0" applyNumberFormat="1" applyFont="1" applyFill="1" applyBorder="1"/>
    <xf numFmtId="0" fontId="3" fillId="0" borderId="3" xfId="0" applyFont="1" applyBorder="1" applyAlignment="1">
      <alignment horizontal="right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43" fontId="3" fillId="0" borderId="4" xfId="1" applyFont="1" applyBorder="1" applyAlignment="1">
      <alignment vertical="center"/>
    </xf>
    <xf numFmtId="43" fontId="3" fillId="0" borderId="1" xfId="0" applyNumberFormat="1" applyFont="1" applyFill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43" fontId="3" fillId="0" borderId="3" xfId="0" applyNumberFormat="1" applyFont="1" applyBorder="1" applyAlignment="1">
      <alignment vertical="center"/>
    </xf>
    <xf numFmtId="43" fontId="3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3" fontId="2" fillId="0" borderId="1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J14"/>
  <sheetViews>
    <sheetView tabSelected="1" workbookViewId="0">
      <selection activeCell="F11" sqref="F11"/>
    </sheetView>
  </sheetViews>
  <sheetFormatPr defaultRowHeight="15" x14ac:dyDescent="0.25"/>
  <cols>
    <col min="2" max="2" width="36.7109375" customWidth="1"/>
    <col min="3" max="3" width="34.140625" customWidth="1"/>
    <col min="4" max="4" width="39.140625" customWidth="1"/>
    <col min="5" max="6" width="26.42578125" customWidth="1"/>
    <col min="7" max="7" width="35.5703125" customWidth="1"/>
    <col min="8" max="8" width="10.140625" customWidth="1"/>
    <col min="9" max="9" width="32.28515625" customWidth="1"/>
    <col min="10" max="10" width="32.5703125" customWidth="1"/>
  </cols>
  <sheetData>
    <row r="5" spans="2:10" ht="49.5" customHeight="1" x14ac:dyDescent="0.25">
      <c r="B5" s="24" t="s">
        <v>3</v>
      </c>
      <c r="C5" s="25"/>
      <c r="D5" s="25"/>
      <c r="E5" s="25"/>
      <c r="F5" s="25"/>
      <c r="G5" s="25"/>
      <c r="H5" s="25"/>
      <c r="I5" s="25"/>
      <c r="J5" s="26"/>
    </row>
    <row r="6" spans="2:10" ht="74.25" customHeight="1" x14ac:dyDescent="0.25">
      <c r="B6" s="1" t="s">
        <v>7</v>
      </c>
      <c r="C6" s="1" t="s">
        <v>4</v>
      </c>
      <c r="D6" s="1" t="s">
        <v>5</v>
      </c>
      <c r="E6" s="1" t="s">
        <v>10</v>
      </c>
      <c r="F6" s="1" t="s">
        <v>15</v>
      </c>
      <c r="G6" s="27" t="s">
        <v>6</v>
      </c>
      <c r="H6" s="28"/>
      <c r="I6" s="5" t="s">
        <v>8</v>
      </c>
      <c r="J6" s="5" t="s">
        <v>9</v>
      </c>
    </row>
    <row r="7" spans="2:10" ht="109.5" customHeight="1" x14ac:dyDescent="0.25">
      <c r="B7" s="17" t="s">
        <v>14</v>
      </c>
      <c r="C7" s="18">
        <v>53195225</v>
      </c>
      <c r="D7" s="18">
        <v>12000000</v>
      </c>
      <c r="E7" s="19">
        <f>C7+D7</f>
        <v>65195225</v>
      </c>
      <c r="F7" s="19">
        <f>E7/3.2</f>
        <v>20373507.8125</v>
      </c>
      <c r="G7" s="19">
        <v>107850000</v>
      </c>
      <c r="H7" s="20" t="s">
        <v>12</v>
      </c>
      <c r="I7" s="21">
        <f>G8-E10</f>
        <v>45264235</v>
      </c>
      <c r="J7" s="22">
        <f>I7/3.2</f>
        <v>14145073.4375</v>
      </c>
    </row>
    <row r="8" spans="2:10" x14ac:dyDescent="0.25">
      <c r="B8" s="16" t="s">
        <v>0</v>
      </c>
      <c r="C8" s="2">
        <v>88123800</v>
      </c>
      <c r="D8" s="2">
        <v>71000740</v>
      </c>
      <c r="E8" s="3">
        <f>C8+D8</f>
        <v>159124540</v>
      </c>
      <c r="F8" s="12">
        <f>E8/3.2</f>
        <v>49726418.75</v>
      </c>
      <c r="G8" s="12">
        <f>G7*3.2</f>
        <v>345120000</v>
      </c>
      <c r="H8" s="13" t="s">
        <v>13</v>
      </c>
      <c r="I8" s="10"/>
      <c r="J8" s="4"/>
    </row>
    <row r="9" spans="2:10" x14ac:dyDescent="0.25">
      <c r="B9" s="16" t="s">
        <v>1</v>
      </c>
      <c r="C9" s="2">
        <v>74486000</v>
      </c>
      <c r="D9" s="2">
        <v>1050000</v>
      </c>
      <c r="E9" s="3">
        <f>C9+D9</f>
        <v>75536000</v>
      </c>
      <c r="F9" s="12">
        <f>E9/3.2</f>
        <v>23605000</v>
      </c>
      <c r="G9" s="12"/>
      <c r="H9" s="13"/>
      <c r="I9" s="10"/>
      <c r="J9" s="4"/>
    </row>
    <row r="10" spans="2:10" x14ac:dyDescent="0.25">
      <c r="B10" s="23"/>
      <c r="C10" s="23"/>
      <c r="D10" s="23"/>
      <c r="E10" s="6">
        <f>E7+E8+E9</f>
        <v>299855765</v>
      </c>
      <c r="F10" s="29">
        <f>F7+F8+F9</f>
        <v>93704926.5625</v>
      </c>
      <c r="G10" s="12"/>
      <c r="H10" s="13"/>
      <c r="I10" s="11"/>
      <c r="J10" s="10"/>
    </row>
    <row r="12" spans="2:10" x14ac:dyDescent="0.25">
      <c r="D12" s="14" t="s">
        <v>11</v>
      </c>
      <c r="E12" s="15" t="s">
        <v>2</v>
      </c>
      <c r="F12" s="15"/>
    </row>
    <row r="13" spans="2:10" x14ac:dyDescent="0.25">
      <c r="D13" s="8"/>
      <c r="E13" s="7"/>
      <c r="F13" s="7"/>
    </row>
    <row r="14" spans="2:10" x14ac:dyDescent="0.25">
      <c r="D14" s="9"/>
    </row>
  </sheetData>
  <mergeCells count="3">
    <mergeCell ref="B10:D10"/>
    <mergeCell ref="B5:J5"/>
    <mergeCell ref="G6:H6"/>
  </mergeCells>
  <pageMargins left="0.7" right="0.7" top="0.75" bottom="0.75" header="0.3" footer="0.3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Kvernadze</dc:creator>
  <cp:lastModifiedBy>Nino Kvernadze</cp:lastModifiedBy>
  <cp:lastPrinted>2020-10-15T09:05:29Z</cp:lastPrinted>
  <dcterms:created xsi:type="dcterms:W3CDTF">2015-06-05T18:17:20Z</dcterms:created>
  <dcterms:modified xsi:type="dcterms:W3CDTF">2020-10-15T09:09:25Z</dcterms:modified>
</cp:coreProperties>
</file>