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LESHKA - 2020\SAMINISTRO 2019\PREZENTACIEBI\ჯეს-პრეზენტაცია (06.07.2020)\შტატები\"/>
    </mc:Choice>
  </mc:AlternateContent>
  <bookViews>
    <workbookView xWindow="0" yWindow="0" windowWidth="28800" windowHeight="12300" activeTab="1"/>
  </bookViews>
  <sheets>
    <sheet name="ცენტრალური აპარატი  სრული (2)" sheetId="2" r:id="rId1"/>
    <sheet name="საშტატო - რეგიონები" sheetId="3" r:id="rId2"/>
  </sheets>
  <definedNames>
    <definedName name="_xlnm._FilterDatabase" localSheetId="0" hidden="1">'ცენტრალური აპარატი  სრული (2)'!$B$3:$I$145</definedName>
    <definedName name="_xlnm.Print_Area" localSheetId="0">'ცენტრალური აპარატი  სრული (2)'!$B$1:$H$144</definedName>
    <definedName name="_xlnm.Print_Titles" localSheetId="0">'ცენტრალური აპარატი  სრული (2)'!$3:$3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2" l="1"/>
  <c r="D57" i="2"/>
  <c r="D49" i="2" s="1"/>
  <c r="D52" i="2"/>
  <c r="D46" i="2"/>
  <c r="D43" i="2"/>
  <c r="D40" i="2"/>
  <c r="D37" i="2"/>
  <c r="D31" i="2" s="1"/>
  <c r="D34" i="2"/>
  <c r="F143" i="2"/>
  <c r="G143" i="2" s="1"/>
  <c r="H143" i="2" s="1"/>
  <c r="F142" i="2"/>
  <c r="G142" i="2" s="1"/>
  <c r="H142" i="2" s="1"/>
  <c r="F141" i="2"/>
  <c r="G141" i="2" s="1"/>
  <c r="H141" i="2" s="1"/>
  <c r="F140" i="2"/>
  <c r="G140" i="2" s="1"/>
  <c r="H140" i="2" s="1"/>
  <c r="F139" i="2"/>
  <c r="G139" i="2" s="1"/>
  <c r="D138" i="2"/>
  <c r="F137" i="2"/>
  <c r="G137" i="2" s="1"/>
  <c r="H137" i="2" s="1"/>
  <c r="F136" i="2"/>
  <c r="G136" i="2" s="1"/>
  <c r="H136" i="2" s="1"/>
  <c r="F135" i="2"/>
  <c r="G135" i="2" s="1"/>
  <c r="H135" i="2" s="1"/>
  <c r="F134" i="2"/>
  <c r="G134" i="2" s="1"/>
  <c r="H134" i="2" s="1"/>
  <c r="F133" i="2"/>
  <c r="G133" i="2" s="1"/>
  <c r="H133" i="2" s="1"/>
  <c r="F132" i="2"/>
  <c r="G132" i="2" s="1"/>
  <c r="H132" i="2" s="1"/>
  <c r="F131" i="2"/>
  <c r="G131" i="2" s="1"/>
  <c r="F130" i="2"/>
  <c r="G130" i="2" s="1"/>
  <c r="H130" i="2" s="1"/>
  <c r="D129" i="2"/>
  <c r="F128" i="2"/>
  <c r="G128" i="2" s="1"/>
  <c r="H128" i="2" s="1"/>
  <c r="F127" i="2"/>
  <c r="G127" i="2" s="1"/>
  <c r="H127" i="2" s="1"/>
  <c r="F126" i="2"/>
  <c r="G126" i="2" s="1"/>
  <c r="H126" i="2" s="1"/>
  <c r="F125" i="2"/>
  <c r="G125" i="2" s="1"/>
  <c r="H125" i="2" s="1"/>
  <c r="F124" i="2"/>
  <c r="G124" i="2" s="1"/>
  <c r="H124" i="2" s="1"/>
  <c r="F123" i="2"/>
  <c r="G123" i="2" s="1"/>
  <c r="H123" i="2" s="1"/>
  <c r="F122" i="2"/>
  <c r="G122" i="2" s="1"/>
  <c r="H122" i="2" s="1"/>
  <c r="D121" i="2"/>
  <c r="F120" i="2"/>
  <c r="G120" i="2" s="1"/>
  <c r="H120" i="2" s="1"/>
  <c r="F119" i="2"/>
  <c r="G119" i="2" s="1"/>
  <c r="H119" i="2" s="1"/>
  <c r="F118" i="2"/>
  <c r="G118" i="2" s="1"/>
  <c r="H118" i="2" s="1"/>
  <c r="F117" i="2"/>
  <c r="G117" i="2" s="1"/>
  <c r="H117" i="2" s="1"/>
  <c r="F116" i="2"/>
  <c r="G116" i="2" s="1"/>
  <c r="H116" i="2" s="1"/>
  <c r="F115" i="2"/>
  <c r="G115" i="2" s="1"/>
  <c r="H115" i="2" s="1"/>
  <c r="D114" i="2"/>
  <c r="F113" i="2"/>
  <c r="G113" i="2" s="1"/>
  <c r="H113" i="2" s="1"/>
  <c r="F112" i="2"/>
  <c r="G112" i="2" s="1"/>
  <c r="H112" i="2" s="1"/>
  <c r="F110" i="2"/>
  <c r="G110" i="2" s="1"/>
  <c r="H110" i="2" s="1"/>
  <c r="F109" i="2"/>
  <c r="G109" i="2" s="1"/>
  <c r="H109" i="2" s="1"/>
  <c r="F108" i="2"/>
  <c r="G108" i="2" s="1"/>
  <c r="H108" i="2" s="1"/>
  <c r="F107" i="2"/>
  <c r="G107" i="2" s="1"/>
  <c r="H107" i="2" s="1"/>
  <c r="F106" i="2"/>
  <c r="G106" i="2" s="1"/>
  <c r="D105" i="2"/>
  <c r="D103" i="2" s="1"/>
  <c r="F104" i="2"/>
  <c r="G104" i="2" s="1"/>
  <c r="F102" i="2"/>
  <c r="G102" i="2" s="1"/>
  <c r="H102" i="2" s="1"/>
  <c r="F101" i="2"/>
  <c r="G101" i="2" s="1"/>
  <c r="H101" i="2" s="1"/>
  <c r="F100" i="2"/>
  <c r="G100" i="2" s="1"/>
  <c r="H100" i="2" s="1"/>
  <c r="F99" i="2"/>
  <c r="G99" i="2" s="1"/>
  <c r="H99" i="2" s="1"/>
  <c r="D98" i="2"/>
  <c r="F97" i="2"/>
  <c r="G97" i="2" s="1"/>
  <c r="H97" i="2" s="1"/>
  <c r="F96" i="2"/>
  <c r="G96" i="2" s="1"/>
  <c r="H96" i="2" s="1"/>
  <c r="F95" i="2"/>
  <c r="G95" i="2" s="1"/>
  <c r="H95" i="2" s="1"/>
  <c r="D94" i="2"/>
  <c r="F93" i="2"/>
  <c r="G93" i="2" s="1"/>
  <c r="H93" i="2" s="1"/>
  <c r="F92" i="2"/>
  <c r="G92" i="2" s="1"/>
  <c r="H92" i="2" s="1"/>
  <c r="F91" i="2"/>
  <c r="G91" i="2" s="1"/>
  <c r="H91" i="2" s="1"/>
  <c r="D90" i="2"/>
  <c r="F89" i="2"/>
  <c r="G89" i="2" s="1"/>
  <c r="H89" i="2" s="1"/>
  <c r="F88" i="2"/>
  <c r="G88" i="2" s="1"/>
  <c r="H88" i="2" s="1"/>
  <c r="F87" i="2"/>
  <c r="G87" i="2" s="1"/>
  <c r="H87" i="2" s="1"/>
  <c r="F86" i="2"/>
  <c r="G86" i="2" s="1"/>
  <c r="H86" i="2" s="1"/>
  <c r="D85" i="2"/>
  <c r="F84" i="2"/>
  <c r="G84" i="2" s="1"/>
  <c r="H84" i="2" s="1"/>
  <c r="F83" i="2"/>
  <c r="G83" i="2" s="1"/>
  <c r="H83" i="2" s="1"/>
  <c r="F81" i="2"/>
  <c r="G81" i="2" s="1"/>
  <c r="H81" i="2" s="1"/>
  <c r="F80" i="2"/>
  <c r="G80" i="2" s="1"/>
  <c r="H80" i="2" s="1"/>
  <c r="F79" i="2"/>
  <c r="G79" i="2" s="1"/>
  <c r="D78" i="2"/>
  <c r="F77" i="2"/>
  <c r="G77" i="2" s="1"/>
  <c r="H77" i="2" s="1"/>
  <c r="F76" i="2"/>
  <c r="G76" i="2" s="1"/>
  <c r="H76" i="2" s="1"/>
  <c r="F75" i="2"/>
  <c r="G75" i="2" s="1"/>
  <c r="D74" i="2"/>
  <c r="F73" i="2"/>
  <c r="G73" i="2" s="1"/>
  <c r="H73" i="2" s="1"/>
  <c r="F72" i="2"/>
  <c r="G72" i="2" s="1"/>
  <c r="H72" i="2" s="1"/>
  <c r="F71" i="2"/>
  <c r="G71" i="2" s="1"/>
  <c r="H71" i="2" s="1"/>
  <c r="F70" i="2"/>
  <c r="G70" i="2" s="1"/>
  <c r="H70" i="2" s="1"/>
  <c r="F69" i="2"/>
  <c r="G69" i="2" s="1"/>
  <c r="D68" i="2"/>
  <c r="F67" i="2"/>
  <c r="G67" i="2" s="1"/>
  <c r="H67" i="2" s="1"/>
  <c r="F66" i="2"/>
  <c r="G66" i="2" s="1"/>
  <c r="F64" i="2"/>
  <c r="G64" i="2" s="1"/>
  <c r="H64" i="2" s="1"/>
  <c r="F63" i="2"/>
  <c r="G63" i="2" s="1"/>
  <c r="F61" i="2"/>
  <c r="G61" i="2" s="1"/>
  <c r="H61" i="2" s="1"/>
  <c r="F60" i="2"/>
  <c r="G60" i="2" s="1"/>
  <c r="H60" i="2" s="1"/>
  <c r="F59" i="2"/>
  <c r="G59" i="2" s="1"/>
  <c r="H59" i="2" s="1"/>
  <c r="F58" i="2"/>
  <c r="G58" i="2" s="1"/>
  <c r="F56" i="2"/>
  <c r="G56" i="2" s="1"/>
  <c r="H56" i="2" s="1"/>
  <c r="F55" i="2"/>
  <c r="G55" i="2" s="1"/>
  <c r="H55" i="2" s="1"/>
  <c r="F54" i="2"/>
  <c r="G54" i="2" s="1"/>
  <c r="H54" i="2" s="1"/>
  <c r="F53" i="2"/>
  <c r="G53" i="2" s="1"/>
  <c r="F51" i="2"/>
  <c r="G51" i="2" s="1"/>
  <c r="H51" i="2" s="1"/>
  <c r="F50" i="2"/>
  <c r="G50" i="2" s="1"/>
  <c r="F48" i="2"/>
  <c r="F47" i="2"/>
  <c r="F45" i="2"/>
  <c r="F44" i="2"/>
  <c r="F42" i="2"/>
  <c r="F41" i="2"/>
  <c r="F39" i="2"/>
  <c r="F38" i="2"/>
  <c r="F36" i="2"/>
  <c r="F35" i="2"/>
  <c r="F33" i="2"/>
  <c r="F32" i="2"/>
  <c r="F30" i="2"/>
  <c r="G30" i="2" s="1"/>
  <c r="H30" i="2" s="1"/>
  <c r="F29" i="2"/>
  <c r="G29" i="2" s="1"/>
  <c r="H29" i="2" s="1"/>
  <c r="F28" i="2"/>
  <c r="D27" i="2"/>
  <c r="F26" i="2"/>
  <c r="G26" i="2" s="1"/>
  <c r="H26" i="2" s="1"/>
  <c r="F25" i="2"/>
  <c r="G25" i="2" s="1"/>
  <c r="H25" i="2" s="1"/>
  <c r="F24" i="2"/>
  <c r="G24" i="2" s="1"/>
  <c r="H24" i="2" s="1"/>
  <c r="D23" i="2"/>
  <c r="F22" i="2"/>
  <c r="G22" i="2" s="1"/>
  <c r="H22" i="2" s="1"/>
  <c r="F21" i="2"/>
  <c r="F19" i="2"/>
  <c r="G19" i="2" s="1"/>
  <c r="H19" i="2" s="1"/>
  <c r="F18" i="2"/>
  <c r="G18" i="2" s="1"/>
  <c r="H18" i="2" s="1"/>
  <c r="F17" i="2"/>
  <c r="G17" i="2" s="1"/>
  <c r="H17" i="2" s="1"/>
  <c r="F16" i="2"/>
  <c r="G16" i="2" s="1"/>
  <c r="D15" i="2"/>
  <c r="D13" i="2" s="1"/>
  <c r="F14" i="2"/>
  <c r="G14" i="2" s="1"/>
  <c r="F12" i="2"/>
  <c r="G12" i="2" s="1"/>
  <c r="H12" i="2" s="1"/>
  <c r="F11" i="2"/>
  <c r="G11" i="2" s="1"/>
  <c r="H11" i="2" s="1"/>
  <c r="F10" i="2"/>
  <c r="F8" i="2"/>
  <c r="F7" i="2"/>
  <c r="G7" i="2" s="1"/>
  <c r="H7" i="2" s="1"/>
  <c r="F6" i="2"/>
  <c r="G6" i="2" s="1"/>
  <c r="H6" i="2" s="1"/>
  <c r="F5" i="2"/>
  <c r="G5" i="2" s="1"/>
  <c r="H5" i="2" s="1"/>
  <c r="F4" i="2"/>
  <c r="G4" i="2" s="1"/>
  <c r="G32" i="2" l="1"/>
  <c r="H32" i="2" s="1"/>
  <c r="G47" i="2"/>
  <c r="H47" i="2" s="1"/>
  <c r="D111" i="2"/>
  <c r="G8" i="2"/>
  <c r="H8" i="2" s="1"/>
  <c r="G45" i="2"/>
  <c r="H45" i="2" s="1"/>
  <c r="H23" i="2"/>
  <c r="D82" i="2"/>
  <c r="G21" i="2"/>
  <c r="H21" i="2" s="1"/>
  <c r="G38" i="2"/>
  <c r="H38" i="2" s="1"/>
  <c r="G42" i="2"/>
  <c r="H42" i="2" s="1"/>
  <c r="D20" i="2"/>
  <c r="G48" i="2"/>
  <c r="H48" i="2" s="1"/>
  <c r="D9" i="2"/>
  <c r="G35" i="2"/>
  <c r="H35" i="2" s="1"/>
  <c r="D65" i="2"/>
  <c r="D144" i="2" s="1"/>
  <c r="G28" i="2"/>
  <c r="H28" i="2" s="1"/>
  <c r="H27" i="2" s="1"/>
  <c r="H16" i="2"/>
  <c r="H15" i="2" s="1"/>
  <c r="G15" i="2"/>
  <c r="G13" i="2" s="1"/>
  <c r="H14" i="2"/>
  <c r="H13" i="2" s="1"/>
  <c r="H69" i="2"/>
  <c r="H68" i="2" s="1"/>
  <c r="G68" i="2"/>
  <c r="H75" i="2"/>
  <c r="H74" i="2" s="1"/>
  <c r="G74" i="2"/>
  <c r="H50" i="2"/>
  <c r="H58" i="2"/>
  <c r="H57" i="2" s="1"/>
  <c r="G57" i="2"/>
  <c r="G62" i="2"/>
  <c r="H63" i="2"/>
  <c r="H62" i="2" s="1"/>
  <c r="G23" i="2"/>
  <c r="H66" i="2"/>
  <c r="H104" i="2"/>
  <c r="H106" i="2"/>
  <c r="G105" i="2"/>
  <c r="H105" i="2" s="1"/>
  <c r="G10" i="2"/>
  <c r="H131" i="2"/>
  <c r="G129" i="2"/>
  <c r="H129" i="2" s="1"/>
  <c r="G33" i="2"/>
  <c r="H33" i="2" s="1"/>
  <c r="G39" i="2"/>
  <c r="H39" i="2" s="1"/>
  <c r="G78" i="2"/>
  <c r="H79" i="2"/>
  <c r="H78" i="2" s="1"/>
  <c r="H4" i="2"/>
  <c r="H139" i="2"/>
  <c r="G138" i="2"/>
  <c r="H138" i="2" s="1"/>
  <c r="G36" i="2"/>
  <c r="H53" i="2"/>
  <c r="H52" i="2" s="1"/>
  <c r="G52" i="2"/>
  <c r="G90" i="2"/>
  <c r="H90" i="2" s="1"/>
  <c r="G98" i="2"/>
  <c r="H98" i="2" s="1"/>
  <c r="G44" i="2"/>
  <c r="G41" i="2"/>
  <c r="G85" i="2"/>
  <c r="H85" i="2" s="1"/>
  <c r="G94" i="2"/>
  <c r="H94" i="2" s="1"/>
  <c r="G114" i="2"/>
  <c r="H114" i="2" s="1"/>
  <c r="G121" i="2"/>
  <c r="H121" i="2" s="1"/>
  <c r="G103" i="2" l="1"/>
  <c r="H103" i="2" s="1"/>
  <c r="G49" i="2"/>
  <c r="G27" i="2"/>
  <c r="G20" i="2" s="1"/>
  <c r="G65" i="2"/>
  <c r="H46" i="2"/>
  <c r="G46" i="2"/>
  <c r="H20" i="2"/>
  <c r="G9" i="2"/>
  <c r="H10" i="2"/>
  <c r="H9" i="2" s="1"/>
  <c r="H65" i="2"/>
  <c r="H49" i="2"/>
  <c r="G82" i="2"/>
  <c r="H82" i="2" s="1"/>
  <c r="G111" i="2"/>
  <c r="H111" i="2" s="1"/>
  <c r="H36" i="2"/>
  <c r="H34" i="2" s="1"/>
  <c r="G34" i="2"/>
  <c r="H37" i="2"/>
  <c r="H41" i="2"/>
  <c r="H40" i="2" s="1"/>
  <c r="G40" i="2"/>
  <c r="H44" i="2"/>
  <c r="H43" i="2" s="1"/>
  <c r="G43" i="2"/>
  <c r="G37" i="2"/>
  <c r="G31" i="2" l="1"/>
  <c r="G144" i="2" s="1"/>
  <c r="H31" i="2"/>
  <c r="H144" i="2" l="1"/>
  <c r="H145" i="2" l="1"/>
  <c r="H146" i="2"/>
</calcChain>
</file>

<file path=xl/sharedStrings.xml><?xml version="1.0" encoding="utf-8"?>
<sst xmlns="http://schemas.openxmlformats.org/spreadsheetml/2006/main" count="629" uniqueCount="158">
  <si>
    <t>სსიპ-სოციალური მომსახურების სააგენტოს ცენტრალური აპარატის 2020 წლის საშტატო ნუსხა და თანამდებობრივი სარგო</t>
  </si>
  <si>
    <t>N</t>
  </si>
  <si>
    <t>შტატით გათვალისწინებული თანამდებობის დასახელება</t>
  </si>
  <si>
    <t>თანამდებობრივი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</si>
  <si>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</si>
  <si>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</si>
  <si>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</si>
  <si>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ჯანდაცვა (პროექტი)</t>
  </si>
  <si>
    <t xml:space="preserve">სააგენტოს დირექტორი </t>
  </si>
  <si>
    <t>დირექტორის მოადგილე</t>
  </si>
  <si>
    <t>მრჩეველი</t>
  </si>
  <si>
    <t>I</t>
  </si>
  <si>
    <t>შიდა აუდიტის სამსახური</t>
  </si>
  <si>
    <t>სამსახურის უფროსი</t>
  </si>
  <si>
    <t>მთავარი სპეციალისტი</t>
  </si>
  <si>
    <t>II</t>
  </si>
  <si>
    <t>დირექტორის აპარატი</t>
  </si>
  <si>
    <t>აპარატის უფროსი</t>
  </si>
  <si>
    <t>მასმედიასთან და საზოგადოებასთან ურთიერთობის სამმართველო</t>
  </si>
  <si>
    <t>სამმართველოს უფროსი</t>
  </si>
  <si>
    <t>უფროსი სპეციალისტი</t>
  </si>
  <si>
    <t>სპეციალისტი</t>
  </si>
  <si>
    <t xml:space="preserve">სამმართველოს უფროსი </t>
  </si>
  <si>
    <t>დეპარტამენტის უფროსი</t>
  </si>
  <si>
    <t>დეპარტამენტის უფროსის მოადგილე</t>
  </si>
  <si>
    <t>IV</t>
  </si>
  <si>
    <t>იურიდიული დეპარტამენტი</t>
  </si>
  <si>
    <t xml:space="preserve">დეპარტამენტის უფროსი </t>
  </si>
  <si>
    <t>სამართლებლივი უზრუნველყოფის სამმართველო</t>
  </si>
  <si>
    <t>სასამართლო საქმეების წარმოების სამმართველო</t>
  </si>
  <si>
    <t xml:space="preserve">ექსპერტ-კონსულტანტი </t>
  </si>
  <si>
    <t>VII</t>
  </si>
  <si>
    <t>საყოველთაო ჯანმრთელობის დაცვის მართვის დეპარტამენტი</t>
  </si>
  <si>
    <t>პირველადი დოკუმენტაციის მართვის სამმართველო</t>
  </si>
  <si>
    <t>შესრულებული სამუშაოს მართვის სამმართველო</t>
  </si>
  <si>
    <t>საყოველთაო ჯანმრთელობის დაცვის პროგრამების ორგანიზაციული უზრუნველყოფის სამმართველო</t>
  </si>
  <si>
    <t>საყოველთაო ჯანმრთელობის დაცვის პროგრამების ტექნიკური უზრუნველყოფის სამმართველო</t>
  </si>
  <si>
    <t>საყოველთაო ჯანმრთელობის დაცვის პროგრამების მონიტორინგის სამმართველო</t>
  </si>
  <si>
    <t>VIII</t>
  </si>
  <si>
    <t>ჯანმრთელობის დაცვის პროგრამების დეპარტამენტი</t>
  </si>
  <si>
    <t>ჯანმრთელობის დაცვის პროგრამების სამმართველო</t>
  </si>
  <si>
    <t>მოსახლეობის სპეციფიკური მედიკამენტებით უზრუნველყოფის სამმართველო</t>
  </si>
  <si>
    <t>C ჰეპატიტის მართვის სამმართველო</t>
  </si>
  <si>
    <t>IX</t>
  </si>
  <si>
    <t>ეკონომიკური დეპარტამენტი</t>
  </si>
  <si>
    <t>ფინანსური რესურსების მართვის და ბუღალტრული აღრიცხვის სამმართველო</t>
  </si>
  <si>
    <t>სახელმწიფო პროგრამების ფინანსური ადმინისტრირების სამმართველო</t>
  </si>
  <si>
    <t>სახელმწიფო შესყიდვების სამმართველო</t>
  </si>
  <si>
    <t>X</t>
  </si>
  <si>
    <t>ადმინისტრაციული დეპარტამენტი</t>
  </si>
  <si>
    <t>საქმისწარმოების სამმართველო</t>
  </si>
  <si>
    <t>ადამიანური რესურსების სამმართველო</t>
  </si>
  <si>
    <t xml:space="preserve">მთავარი სპეციალისტი </t>
  </si>
  <si>
    <t>არქივი</t>
  </si>
  <si>
    <t>ორგანიზაციული უზრუნველყოფის სამმართველო</t>
  </si>
  <si>
    <t xml:space="preserve">უფროსი სპეციალისტი </t>
  </si>
  <si>
    <t>XI</t>
  </si>
  <si>
    <t>ლოჯისტიკის დეპარტამენტი</t>
  </si>
  <si>
    <t>სამეურნეო უზრუნველყოფის სამმართველო</t>
  </si>
  <si>
    <t>ექსპერტ-კონსულტანტი</t>
  </si>
  <si>
    <t>XII</t>
  </si>
  <si>
    <t>ინფორმაციული ტექნოლოგიების დეპარტამენტი</t>
  </si>
  <si>
    <t>ტექნიკური უზრუნველყოფის სამმართველო</t>
  </si>
  <si>
    <t>სტატისტიკისა და ანალიზის სამმართველო</t>
  </si>
  <si>
    <t>პროგრამირების სამმართველო</t>
  </si>
  <si>
    <t>ტესტირებისა და ბიზნეს პროცესების მართვის სამმართველო</t>
  </si>
  <si>
    <t xml:space="preserve"> სულ</t>
  </si>
  <si>
    <t>სსიპ-სოციალური მომსახურების სააგენტოს სოციალური მომსახურების სამხარეო ცენტრებისა და რაიონული განყოფილებების 2020 წლის საშტატო ნუსხა და თანამდებობრივი სარგო</t>
  </si>
  <si>
    <t>იმერეთის სოციალური მომსახურების სამხარეო ცენტრი</t>
  </si>
  <si>
    <t>ცენტრის უფროსი</t>
  </si>
  <si>
    <t xml:space="preserve">ცენტრის უფროსის მოადგილე </t>
  </si>
  <si>
    <t>ბუღალტერი</t>
  </si>
  <si>
    <t>იურისტი</t>
  </si>
  <si>
    <t>კონტროლის მონიტორი</t>
  </si>
  <si>
    <t>მთავარი სპეციალისტი (ინსპექტორი)</t>
  </si>
  <si>
    <t>სისტემური ადმინისტრატორი</t>
  </si>
  <si>
    <t>ხარაგაულის რაიონული განყოფილება</t>
  </si>
  <si>
    <t xml:space="preserve">განყოფილების უფროსი </t>
  </si>
  <si>
    <t xml:space="preserve">უფროსი სპეციალისტი  </t>
  </si>
  <si>
    <t>მთავარი სპეციალისტი (იურისტი)</t>
  </si>
  <si>
    <t>ზესტაფონის რაიონული განყოფილება</t>
  </si>
  <si>
    <t>ჭიათურის რაიონული განყოფილება</t>
  </si>
  <si>
    <t>ტყიბულის  რაიონული განყოფილება</t>
  </si>
  <si>
    <t xml:space="preserve">თერჯოლის რაიონული განყოფილება </t>
  </si>
  <si>
    <t xml:space="preserve">ბაღდათის რაიონული განყოფილება </t>
  </si>
  <si>
    <t xml:space="preserve">სამტრედიის რაიონული განყოფილება </t>
  </si>
  <si>
    <t xml:space="preserve">ხონის რაიონული განყოფილება </t>
  </si>
  <si>
    <t xml:space="preserve">ვანის რაიონული განყოფილება </t>
  </si>
  <si>
    <t xml:space="preserve">საჩხერის რაიონული განყოფილება </t>
  </si>
  <si>
    <t xml:space="preserve">წყალტუბოს რაიონული განყოფილება </t>
  </si>
  <si>
    <t>რაჭა-ლეჩხუმ-ქვემო სვანეთის სოციალური მომსახურების სამხარეო ცენტრი</t>
  </si>
  <si>
    <t xml:space="preserve">მთავარი სპეციალისტი (ინსპექტორი) </t>
  </si>
  <si>
    <t xml:space="preserve">სისტემური ადმინისტრატორი </t>
  </si>
  <si>
    <t>ონის რაიონული განყოფილება</t>
  </si>
  <si>
    <t xml:space="preserve">ცაგერის რაიონული განყოფილება </t>
  </si>
  <si>
    <t>ლენტეხის  რაიონული განყოფილება</t>
  </si>
  <si>
    <t>III</t>
  </si>
  <si>
    <t>გურიის სოციალური მომსახურების სამხარეო ცენტრი</t>
  </si>
  <si>
    <t xml:space="preserve">ლანჩხუთის რაიონული განყოფილება </t>
  </si>
  <si>
    <t xml:space="preserve">ჩოხატაურის რაიონული განყოფილება </t>
  </si>
  <si>
    <t>სამეგრელო ზემო სვანეთის სოციალური მომსახურების სამხარეო ცენტრი</t>
  </si>
  <si>
    <t xml:space="preserve">აბაშის რაიონული განყოფილება  </t>
  </si>
  <si>
    <t xml:space="preserve">წალენჯიხის  რაიონული განყოფილება </t>
  </si>
  <si>
    <t xml:space="preserve">სენაკის  რაიონული განყოფილება </t>
  </si>
  <si>
    <t xml:space="preserve">ხობის რაიონული განყოფილება  </t>
  </si>
  <si>
    <t xml:space="preserve">მარტვილის რაიონული განყოფილება  </t>
  </si>
  <si>
    <t xml:space="preserve">ჩხოროწყუს რაიონული განყოფილება  </t>
  </si>
  <si>
    <t xml:space="preserve">მესტიის  რაიონული განყოფილება </t>
  </si>
  <si>
    <t xml:space="preserve">ფოთის საქალაქო განყოფილება  </t>
  </si>
  <si>
    <t xml:space="preserve">საქალაქო განყოფილების უფროსი </t>
  </si>
  <si>
    <t>V</t>
  </si>
  <si>
    <t>კახეთის სოციალური მომსახურების სამხარეო ცენტრი</t>
  </si>
  <si>
    <t xml:space="preserve">ახმეტის  რაიონული განყოფილება </t>
  </si>
  <si>
    <t xml:space="preserve">ყვარლის რაიონული განყოფილება </t>
  </si>
  <si>
    <t xml:space="preserve">გურჯაანის  რაიონული განყოფილება </t>
  </si>
  <si>
    <t xml:space="preserve">სიღნაღის რაიონული განყოფილება  </t>
  </si>
  <si>
    <t xml:space="preserve">დედოფლისწყაროს რაიონული განყოფილება </t>
  </si>
  <si>
    <t xml:space="preserve">ლაგოდეხის რაიონული განყოფილება  </t>
  </si>
  <si>
    <t xml:space="preserve">საგარეჯოს რაიონული განყოფილება  </t>
  </si>
  <si>
    <t>VI</t>
  </si>
  <si>
    <t>სამცხე-ჯავახეთის სოციალური მომსახურების სამხარეო ცენტრი</t>
  </si>
  <si>
    <t xml:space="preserve">ახალქალაქის რაიონული განყოფილება  </t>
  </si>
  <si>
    <t xml:space="preserve">ასპინძის  რაიონული განყოფილება </t>
  </si>
  <si>
    <t xml:space="preserve">ადიგენის რაიონული განყოფილება  </t>
  </si>
  <si>
    <t xml:space="preserve">ბორჯომის რაიონული განყოფილება  </t>
  </si>
  <si>
    <t xml:space="preserve">ნინოწმინდის რაიონული განყოფილება  </t>
  </si>
  <si>
    <t>მცხეთა-მთიანეთის სოციალური მომსახურების სამხარეო ცენტრი</t>
  </si>
  <si>
    <t xml:space="preserve">თიანეთის რაიონული განყოფილება </t>
  </si>
  <si>
    <t>დუშეთის რაიონული განყოფილება</t>
  </si>
  <si>
    <t xml:space="preserve">ახალგორის რაიონული განყოფილება </t>
  </si>
  <si>
    <t>ყაზბეგის რაიონული განყოფილება</t>
  </si>
  <si>
    <t>შიდა ქართლის სოციალური მომსახურების სამხარეო ცენტრი</t>
  </si>
  <si>
    <t xml:space="preserve">ხაშურის რაიონული განყოფილება  </t>
  </si>
  <si>
    <t xml:space="preserve">ქარელის რაიონული განყოფილება  </t>
  </si>
  <si>
    <t xml:space="preserve">მთავარი სპეციალისტი  </t>
  </si>
  <si>
    <t>თიღვის თემის განყოფილება</t>
  </si>
  <si>
    <t xml:space="preserve">კასპის რაიონული განყოფილება  </t>
  </si>
  <si>
    <t>ქურთის თემის განყოფილება</t>
  </si>
  <si>
    <t>ქვემო ქართლის სოციალური მომსახურების სამხარეო ცენტრი</t>
  </si>
  <si>
    <t xml:space="preserve">დმანისის რაიონული განყოფილება </t>
  </si>
  <si>
    <t xml:space="preserve">თეთრიწყაროს რაიონული განყოფილება  </t>
  </si>
  <si>
    <t xml:space="preserve">წალკის რაიონული განყოფილება </t>
  </si>
  <si>
    <t xml:space="preserve">ბოლნისის რაიონული განყოფილება  </t>
  </si>
  <si>
    <t xml:space="preserve">გარდაბნის რაიონული განყოფილება  </t>
  </si>
  <si>
    <t xml:space="preserve">მარნეულის რაიონული განყოფილება  </t>
  </si>
  <si>
    <t>აჭარის ა/რ ფილიალი</t>
  </si>
  <si>
    <t xml:space="preserve">ფილიალის უფროსი </t>
  </si>
  <si>
    <t xml:space="preserve">ფილიალის უფროსის მოადგილე </t>
  </si>
  <si>
    <t xml:space="preserve">ბუღალტერი </t>
  </si>
  <si>
    <t>მთავარი სპეციალისტი (მონიტორი)</t>
  </si>
  <si>
    <t xml:space="preserve">მთავარი სპეციალისტი (სისტემური ადმინისტრატორი) </t>
  </si>
  <si>
    <t>ბათუმის სოციალური მომსახურების ცენტრი</t>
  </si>
  <si>
    <t>ქობულეთის რაიონული განყოფილება</t>
  </si>
  <si>
    <t>ქედის რაიონული განყოფილება</t>
  </si>
  <si>
    <t xml:space="preserve">შუახევის რაიონული განყოფილება </t>
  </si>
  <si>
    <t xml:space="preserve">ხულოს რაიონული განყოფილება </t>
  </si>
  <si>
    <t xml:space="preserve">ხელვაჩაურის რაიონული განყოფილება </t>
  </si>
  <si>
    <t>აფხაზეთის ფილიალი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</si>
</sst>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  <font>
      <sz val="11"/>
      <name val="Sylfaen"/>
      <family val="1"/>
      <charset val="204"/>
    </font>
    <font>
      <b/>
      <sz val="11"/>
      <name val="Sylfae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vertical="top"/>
    </xf>
    <xf numFmtId="0" fontId="3" fillId="0" borderId="1" xfId="2" applyFont="1" applyFill="1" applyBorder="1" applyAlignment="1">
      <alignment horizontal="center" vertical="center" wrapText="1"/>
    </xf>
    <xf numFmtId="1" fontId="5" fillId="0" borderId="1" xfId="2" applyNumberFormat="1" applyFont="1" applyFill="1" applyBorder="1" applyAlignment="1">
      <alignment horizontal="left" vertical="center" wrapText="1"/>
    </xf>
    <xf numFmtId="1" fontId="5" fillId="0" borderId="1" xfId="2" applyNumberFormat="1" applyFont="1" applyFill="1" applyBorder="1" applyAlignment="1">
      <alignment horizontal="center" vertical="center" wrapText="1"/>
    </xf>
    <xf numFmtId="2" fontId="5" fillId="0" borderId="1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top" wrapText="1"/>
    </xf>
    <xf numFmtId="0" fontId="3" fillId="0" borderId="1" xfId="2" applyFont="1" applyFill="1" applyBorder="1" applyAlignment="1">
      <alignment horizontal="left" vertical="center"/>
    </xf>
    <xf numFmtId="49" fontId="4" fillId="0" borderId="1" xfId="3" applyNumberFormat="1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left" vertical="center"/>
    </xf>
    <xf numFmtId="43" fontId="6" fillId="0" borderId="1" xfId="3" applyNumberFormat="1" applyFont="1" applyFill="1" applyBorder="1" applyAlignment="1">
      <alignment horizontal="left" vertical="center"/>
    </xf>
    <xf numFmtId="164" fontId="6" fillId="2" borderId="1" xfId="3" applyNumberFormat="1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/>
    </xf>
    <xf numFmtId="164" fontId="6" fillId="0" borderId="1" xfId="3" applyNumberFormat="1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left" vertical="center"/>
    </xf>
    <xf numFmtId="0" fontId="5" fillId="3" borderId="1" xfId="4" applyFont="1" applyFill="1" applyBorder="1" applyAlignment="1">
      <alignment horizontal="left" vertical="center" wrapText="1"/>
    </xf>
    <xf numFmtId="164" fontId="8" fillId="3" borderId="1" xfId="1" applyNumberFormat="1" applyFont="1" applyFill="1" applyBorder="1" applyAlignment="1">
      <alignment horizontal="left" vertical="center"/>
    </xf>
    <xf numFmtId="43" fontId="8" fillId="3" borderId="1" xfId="3" applyNumberFormat="1" applyFont="1" applyFill="1" applyBorder="1" applyAlignment="1">
      <alignment horizontal="left" vertical="center"/>
    </xf>
    <xf numFmtId="164" fontId="8" fillId="3" borderId="1" xfId="3" applyNumberFormat="1" applyFont="1" applyFill="1" applyBorder="1" applyAlignment="1">
      <alignment horizontal="left" vertical="center"/>
    </xf>
    <xf numFmtId="43" fontId="6" fillId="3" borderId="1" xfId="3" applyNumberFormat="1" applyFont="1" applyFill="1" applyBorder="1" applyAlignment="1">
      <alignment horizontal="left" vertical="center"/>
    </xf>
    <xf numFmtId="0" fontId="5" fillId="3" borderId="0" xfId="2" applyFont="1" applyFill="1" applyBorder="1" applyAlignment="1">
      <alignment horizontal="left" vertical="center"/>
    </xf>
    <xf numFmtId="43" fontId="6" fillId="4" borderId="1" xfId="3" applyNumberFormat="1" applyFont="1" applyFill="1" applyBorder="1" applyAlignment="1">
      <alignment horizontal="left" vertical="center"/>
    </xf>
    <xf numFmtId="164" fontId="6" fillId="3" borderId="1" xfId="3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left" vertical="center"/>
    </xf>
    <xf numFmtId="49" fontId="5" fillId="0" borderId="1" xfId="3" applyNumberFormat="1" applyFont="1" applyFill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horizontal="left" vertical="center"/>
    </xf>
    <xf numFmtId="43" fontId="8" fillId="0" borderId="1" xfId="3" applyNumberFormat="1" applyFont="1" applyFill="1" applyBorder="1" applyAlignment="1">
      <alignment horizontal="left" vertical="center"/>
    </xf>
    <xf numFmtId="164" fontId="8" fillId="0" borderId="1" xfId="3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43" fontId="6" fillId="0" borderId="0" xfId="2" applyNumberFormat="1" applyFont="1" applyFill="1" applyBorder="1" applyAlignment="1">
      <alignment horizontal="left" vertical="center"/>
    </xf>
    <xf numFmtId="164" fontId="6" fillId="4" borderId="1" xfId="1" applyNumberFormat="1" applyFont="1" applyFill="1" applyBorder="1" applyAlignment="1">
      <alignment horizontal="left" vertical="center"/>
    </xf>
    <xf numFmtId="43" fontId="6" fillId="0" borderId="0" xfId="1" applyNumberFormat="1" applyFont="1" applyFill="1" applyBorder="1" applyAlignment="1">
      <alignment horizontal="left" vertical="center"/>
    </xf>
    <xf numFmtId="43" fontId="6" fillId="3" borderId="1" xfId="1" applyNumberFormat="1" applyFont="1" applyFill="1" applyBorder="1" applyAlignment="1">
      <alignment horizontal="left" vertical="center"/>
    </xf>
    <xf numFmtId="49" fontId="4" fillId="4" borderId="1" xfId="3" applyNumberFormat="1" applyFont="1" applyFill="1" applyBorder="1" applyAlignment="1">
      <alignment horizontal="left" vertical="center" wrapText="1"/>
    </xf>
    <xf numFmtId="164" fontId="6" fillId="4" borderId="1" xfId="3" applyNumberFormat="1" applyFont="1" applyFill="1" applyBorder="1" applyAlignment="1">
      <alignment horizontal="left" vertical="center"/>
    </xf>
    <xf numFmtId="49" fontId="5" fillId="4" borderId="1" xfId="3" applyNumberFormat="1" applyFont="1" applyFill="1" applyBorder="1" applyAlignment="1">
      <alignment horizontal="left" vertical="center" wrapText="1"/>
    </xf>
    <xf numFmtId="164" fontId="8" fillId="4" borderId="1" xfId="1" applyNumberFormat="1" applyFont="1" applyFill="1" applyBorder="1" applyAlignment="1">
      <alignment horizontal="left" vertical="center"/>
    </xf>
    <xf numFmtId="43" fontId="8" fillId="4" borderId="1" xfId="3" applyNumberFormat="1" applyFont="1" applyFill="1" applyBorder="1" applyAlignment="1">
      <alignment horizontal="left" vertical="center"/>
    </xf>
    <xf numFmtId="43" fontId="6" fillId="3" borderId="0" xfId="1" applyNumberFormat="1" applyFont="1" applyFill="1" applyBorder="1" applyAlignment="1">
      <alignment horizontal="left" vertical="center"/>
    </xf>
    <xf numFmtId="1" fontId="3" fillId="3" borderId="1" xfId="3" applyNumberFormat="1" applyFont="1" applyFill="1" applyBorder="1" applyAlignment="1">
      <alignment horizontal="left" vertical="center"/>
    </xf>
    <xf numFmtId="1" fontId="7" fillId="3" borderId="1" xfId="3" applyNumberFormat="1" applyFont="1" applyFill="1" applyBorder="1" applyAlignment="1">
      <alignment horizontal="left" vertical="center"/>
    </xf>
    <xf numFmtId="43" fontId="4" fillId="0" borderId="0" xfId="1" applyFont="1" applyFill="1" applyBorder="1" applyAlignment="1">
      <alignment vertical="top"/>
    </xf>
    <xf numFmtId="43" fontId="4" fillId="0" borderId="0" xfId="2" applyNumberFormat="1" applyFont="1" applyFill="1" applyBorder="1" applyAlignment="1">
      <alignment vertical="top"/>
    </xf>
    <xf numFmtId="164" fontId="8" fillId="2" borderId="1" xfId="3" applyNumberFormat="1" applyFont="1" applyFill="1" applyBorder="1" applyAlignment="1">
      <alignment horizontal="left" vertical="center"/>
    </xf>
    <xf numFmtId="43" fontId="6" fillId="2" borderId="1" xfId="1" applyNumberFormat="1" applyFont="1" applyFill="1" applyBorder="1" applyAlignment="1">
      <alignment horizontal="left" vertical="center"/>
    </xf>
    <xf numFmtId="43" fontId="4" fillId="2" borderId="0" xfId="2" applyNumberFormat="1" applyFont="1" applyFill="1" applyBorder="1" applyAlignment="1">
      <alignment vertical="top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" fontId="9" fillId="0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 wrapText="1"/>
    </xf>
    <xf numFmtId="2" fontId="10" fillId="2" borderId="1" xfId="2" applyNumberFormat="1" applyFont="1" applyFill="1" applyBorder="1" applyAlignment="1">
      <alignment horizontal="center" vertical="center" wrapText="1"/>
    </xf>
    <xf numFmtId="43" fontId="9" fillId="3" borderId="1" xfId="2" applyNumberFormat="1" applyFont="1" applyFill="1" applyBorder="1" applyAlignment="1">
      <alignment horizontal="left" vertical="center"/>
    </xf>
    <xf numFmtId="43" fontId="9" fillId="3" borderId="1" xfId="2" applyNumberFormat="1" applyFont="1" applyFill="1" applyBorder="1" applyAlignment="1">
      <alignment horizontal="left" vertical="center" wrapText="1"/>
    </xf>
    <xf numFmtId="164" fontId="9" fillId="3" borderId="1" xfId="4" applyNumberFormat="1" applyFont="1" applyFill="1" applyBorder="1" applyAlignment="1">
      <alignment horizontal="left" vertical="center"/>
    </xf>
    <xf numFmtId="43" fontId="9" fillId="3" borderId="1" xfId="4" applyNumberFormat="1" applyFont="1" applyFill="1" applyBorder="1" applyAlignment="1">
      <alignment horizontal="left" vertical="center"/>
    </xf>
    <xf numFmtId="43" fontId="9" fillId="3" borderId="0" xfId="2" applyNumberFormat="1" applyFont="1" applyFill="1" applyBorder="1" applyAlignment="1">
      <alignment horizontal="left" vertical="center"/>
    </xf>
    <xf numFmtId="43" fontId="11" fillId="0" borderId="1" xfId="2" applyNumberFormat="1" applyFont="1" applyFill="1" applyBorder="1" applyAlignment="1">
      <alignment horizontal="left" vertical="center"/>
    </xf>
    <xf numFmtId="43" fontId="11" fillId="0" borderId="1" xfId="2" applyNumberFormat="1" applyFont="1" applyFill="1" applyBorder="1" applyAlignment="1">
      <alignment horizontal="left" vertical="center" wrapText="1"/>
    </xf>
    <xf numFmtId="164" fontId="11" fillId="0" borderId="1" xfId="4" applyNumberFormat="1" applyFont="1" applyFill="1" applyBorder="1" applyAlignment="1">
      <alignment horizontal="left" vertical="center"/>
    </xf>
    <xf numFmtId="43" fontId="11" fillId="0" borderId="1" xfId="4" applyNumberFormat="1" applyFont="1" applyFill="1" applyBorder="1" applyAlignment="1">
      <alignment horizontal="left" vertical="center"/>
    </xf>
    <xf numFmtId="43" fontId="11" fillId="0" borderId="0" xfId="2" applyNumberFormat="1" applyFont="1" applyFill="1" applyBorder="1" applyAlignment="1">
      <alignment horizontal="left" vertical="center"/>
    </xf>
    <xf numFmtId="164" fontId="9" fillId="2" borderId="1" xfId="2" applyNumberFormat="1" applyFont="1" applyFill="1" applyBorder="1" applyAlignment="1">
      <alignment horizontal="left" vertical="center"/>
    </xf>
    <xf numFmtId="43" fontId="9" fillId="2" borderId="1" xfId="2" applyNumberFormat="1" applyFont="1" applyFill="1" applyBorder="1" applyAlignment="1">
      <alignment horizontal="left" vertical="center" wrapText="1"/>
    </xf>
    <xf numFmtId="164" fontId="9" fillId="2" borderId="1" xfId="5" applyNumberFormat="1" applyFont="1" applyFill="1" applyBorder="1" applyAlignment="1">
      <alignment horizontal="left" vertical="center"/>
    </xf>
    <xf numFmtId="43" fontId="9" fillId="2" borderId="1" xfId="5" applyNumberFormat="1" applyFont="1" applyFill="1" applyBorder="1" applyAlignment="1">
      <alignment horizontal="left" vertical="center"/>
    </xf>
    <xf numFmtId="43" fontId="11" fillId="2" borderId="0" xfId="2" applyNumberFormat="1" applyFont="1" applyFill="1" applyBorder="1" applyAlignment="1">
      <alignment horizontal="left" vertical="center"/>
    </xf>
    <xf numFmtId="43" fontId="11" fillId="3" borderId="1" xfId="4" applyNumberFormat="1" applyFont="1" applyFill="1" applyBorder="1" applyAlignment="1">
      <alignment horizontal="left" vertical="center"/>
    </xf>
    <xf numFmtId="43" fontId="11" fillId="3" borderId="0" xfId="2" applyNumberFormat="1" applyFont="1" applyFill="1" applyBorder="1" applyAlignment="1">
      <alignment horizontal="left" vertical="center"/>
    </xf>
    <xf numFmtId="164" fontId="11" fillId="0" borderId="1" xfId="2" applyNumberFormat="1" applyFont="1" applyFill="1" applyBorder="1" applyAlignment="1">
      <alignment horizontal="left" vertical="center"/>
    </xf>
    <xf numFmtId="164" fontId="11" fillId="0" borderId="3" xfId="4" applyNumberFormat="1" applyFont="1" applyFill="1" applyBorder="1" applyAlignment="1">
      <alignment horizontal="left" vertical="center"/>
    </xf>
    <xf numFmtId="43" fontId="11" fillId="0" borderId="3" xfId="4" applyNumberFormat="1" applyFont="1" applyFill="1" applyBorder="1" applyAlignment="1">
      <alignment horizontal="left" vertical="center"/>
    </xf>
    <xf numFmtId="43" fontId="9" fillId="5" borderId="1" xfId="2" applyNumberFormat="1" applyFont="1" applyFill="1" applyBorder="1" applyAlignment="1">
      <alignment horizontal="left" vertical="center"/>
    </xf>
    <xf numFmtId="43" fontId="9" fillId="5" borderId="1" xfId="2" applyNumberFormat="1" applyFont="1" applyFill="1" applyBorder="1" applyAlignment="1">
      <alignment horizontal="left" vertical="center" wrapText="1"/>
    </xf>
    <xf numFmtId="164" fontId="10" fillId="2" borderId="4" xfId="4" applyNumberFormat="1" applyFont="1" applyFill="1" applyBorder="1" applyAlignment="1">
      <alignment horizontal="center" vertical="center"/>
    </xf>
  </cellXfs>
  <cellStyles count="7">
    <cellStyle name="Comma" xfId="1" builtinId="3"/>
    <cellStyle name="Comma 5 2" xfId="3"/>
    <cellStyle name="Comma 6" xfId="5"/>
    <cellStyle name="Normal" xfId="0" builtinId="0"/>
    <cellStyle name="Normal 2 2" xfId="2"/>
    <cellStyle name="Normal 3" xfId="6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6"/>
  <sheetViews>
    <sheetView view="pageBreakPreview" zoomScale="115" zoomScaleNormal="100" zoomScaleSheetLayoutView="115" workbookViewId="0">
      <pane ySplit="3" topLeftCell="A4" activePane="bottomLeft" state="frozen"/>
      <selection activeCell="D1" sqref="D1"/>
      <selection pane="bottomLeft" activeCell="M13" sqref="M13"/>
    </sheetView>
  </sheetViews>
  <sheetFormatPr defaultColWidth="12.5703125" defaultRowHeight="15" x14ac:dyDescent="0.25"/>
  <cols>
    <col min="1" max="1" width="3.85546875" style="3" customWidth="1"/>
    <col min="2" max="2" width="5.28515625" style="1" customWidth="1"/>
    <col min="3" max="3" width="43.5703125" style="2" customWidth="1"/>
    <col min="4" max="7" width="15.5703125" style="3" customWidth="1"/>
    <col min="8" max="8" width="17.5703125" style="3" customWidth="1"/>
    <col min="9" max="196" width="9.140625" style="3" customWidth="1"/>
    <col min="197" max="197" width="42.140625" style="3" customWidth="1"/>
    <col min="198" max="198" width="10.5703125" style="3" customWidth="1"/>
    <col min="199" max="199" width="10" style="3" customWidth="1"/>
    <col min="200" max="16384" width="12.5703125" style="3"/>
  </cols>
  <sheetData>
    <row r="1" spans="2:8" ht="24" customHeight="1" x14ac:dyDescent="0.25"/>
    <row r="2" spans="2:8" ht="51" customHeight="1" x14ac:dyDescent="0.25">
      <c r="B2" s="48" t="s">
        <v>0</v>
      </c>
      <c r="C2" s="48"/>
      <c r="D2" s="49"/>
      <c r="E2" s="49"/>
      <c r="F2" s="49"/>
      <c r="G2" s="49"/>
    </row>
    <row r="3" spans="2:8" s="8" customFormat="1" ht="90" x14ac:dyDescent="0.25">
      <c r="B3" s="4" t="s">
        <v>1</v>
      </c>
      <c r="C3" s="5" t="s">
        <v>2</v>
      </c>
      <c r="D3" s="6" t="s">
        <v>7</v>
      </c>
      <c r="E3" s="7" t="s">
        <v>3</v>
      </c>
      <c r="F3" s="6" t="s">
        <v>4</v>
      </c>
      <c r="G3" s="6" t="s">
        <v>5</v>
      </c>
      <c r="H3" s="6" t="s">
        <v>6</v>
      </c>
    </row>
    <row r="4" spans="2:8" s="14" customFormat="1" x14ac:dyDescent="0.25">
      <c r="B4" s="9"/>
      <c r="C4" s="10" t="s">
        <v>8</v>
      </c>
      <c r="D4" s="13">
        <v>1</v>
      </c>
      <c r="E4" s="12">
        <v>5.6</v>
      </c>
      <c r="F4" s="12">
        <f>E4*1000</f>
        <v>5600</v>
      </c>
      <c r="G4" s="12">
        <f>D4*F4</f>
        <v>5600</v>
      </c>
      <c r="H4" s="12">
        <f>G4*12</f>
        <v>67200</v>
      </c>
    </row>
    <row r="5" spans="2:8" s="14" customFormat="1" x14ac:dyDescent="0.25">
      <c r="B5" s="9"/>
      <c r="C5" s="10" t="s">
        <v>9</v>
      </c>
      <c r="D5" s="13">
        <v>2</v>
      </c>
      <c r="E5" s="12">
        <v>4.8</v>
      </c>
      <c r="F5" s="12">
        <f>E5*1000</f>
        <v>4800</v>
      </c>
      <c r="G5" s="12">
        <f>D5*F5</f>
        <v>9600</v>
      </c>
      <c r="H5" s="12">
        <f>G5*12</f>
        <v>115200</v>
      </c>
    </row>
    <row r="6" spans="2:8" s="14" customFormat="1" x14ac:dyDescent="0.25">
      <c r="B6" s="9"/>
      <c r="C6" s="10" t="s">
        <v>10</v>
      </c>
      <c r="D6" s="15">
        <v>1</v>
      </c>
      <c r="E6" s="12">
        <v>3.2</v>
      </c>
      <c r="F6" s="12">
        <f>E6*1000</f>
        <v>3200</v>
      </c>
      <c r="G6" s="12">
        <f>D6*F6</f>
        <v>3200</v>
      </c>
      <c r="H6" s="12">
        <f>G6*12</f>
        <v>38400</v>
      </c>
    </row>
    <row r="7" spans="2:8" s="14" customFormat="1" x14ac:dyDescent="0.25">
      <c r="B7" s="9"/>
      <c r="C7" s="10" t="s">
        <v>10</v>
      </c>
      <c r="D7" s="15">
        <v>1</v>
      </c>
      <c r="E7" s="12">
        <v>2.2000000000000002</v>
      </c>
      <c r="F7" s="12">
        <f>E7*1000</f>
        <v>2200</v>
      </c>
      <c r="G7" s="12">
        <f>D7*F7</f>
        <v>2200</v>
      </c>
      <c r="H7" s="12">
        <f>G7*12</f>
        <v>26400</v>
      </c>
    </row>
    <row r="8" spans="2:8" s="14" customFormat="1" x14ac:dyDescent="0.25">
      <c r="B8" s="9"/>
      <c r="C8" s="10" t="s">
        <v>10</v>
      </c>
      <c r="D8" s="15">
        <v>0</v>
      </c>
      <c r="E8" s="12">
        <v>1.9</v>
      </c>
      <c r="F8" s="12">
        <f>E8*1000</f>
        <v>1900</v>
      </c>
      <c r="G8" s="12">
        <f>D8*F8</f>
        <v>0</v>
      </c>
      <c r="H8" s="12">
        <f>G8*12</f>
        <v>0</v>
      </c>
    </row>
    <row r="9" spans="2:8" s="22" customFormat="1" x14ac:dyDescent="0.25">
      <c r="B9" s="16" t="s">
        <v>11</v>
      </c>
      <c r="C9" s="17" t="s">
        <v>12</v>
      </c>
      <c r="D9" s="20">
        <f>SUM(D10:D12)</f>
        <v>5</v>
      </c>
      <c r="E9" s="21"/>
      <c r="F9" s="21"/>
      <c r="G9" s="19">
        <f>SUM(G10:G12)</f>
        <v>8450</v>
      </c>
      <c r="H9" s="19">
        <f>SUM(H10:H12)</f>
        <v>101400</v>
      </c>
    </row>
    <row r="10" spans="2:8" s="14" customFormat="1" x14ac:dyDescent="0.25">
      <c r="B10" s="9"/>
      <c r="C10" s="10" t="s">
        <v>13</v>
      </c>
      <c r="D10" s="15">
        <v>1</v>
      </c>
      <c r="E10" s="12">
        <v>3.6</v>
      </c>
      <c r="F10" s="12">
        <f t="shared" ref="F10:F12" si="0">E10*1000</f>
        <v>3600</v>
      </c>
      <c r="G10" s="12">
        <f t="shared" ref="G10:G12" si="1">D10*F10</f>
        <v>3600</v>
      </c>
      <c r="H10" s="12">
        <f t="shared" ref="H10:H12" si="2">G10*12</f>
        <v>43200</v>
      </c>
    </row>
    <row r="11" spans="2:8" s="14" customFormat="1" x14ac:dyDescent="0.25">
      <c r="B11" s="9"/>
      <c r="C11" s="10" t="s">
        <v>14</v>
      </c>
      <c r="D11" s="15">
        <v>1</v>
      </c>
      <c r="E11" s="12">
        <v>1.4</v>
      </c>
      <c r="F11" s="12">
        <f t="shared" si="0"/>
        <v>1400</v>
      </c>
      <c r="G11" s="12">
        <f t="shared" si="1"/>
        <v>1400</v>
      </c>
      <c r="H11" s="12">
        <f t="shared" si="2"/>
        <v>16800</v>
      </c>
    </row>
    <row r="12" spans="2:8" s="14" customFormat="1" x14ac:dyDescent="0.25">
      <c r="B12" s="9"/>
      <c r="C12" s="10" t="s">
        <v>14</v>
      </c>
      <c r="D12" s="15">
        <v>3</v>
      </c>
      <c r="E12" s="12">
        <v>1.1499999999999999</v>
      </c>
      <c r="F12" s="12">
        <f t="shared" si="0"/>
        <v>1150</v>
      </c>
      <c r="G12" s="12">
        <f t="shared" si="1"/>
        <v>3450</v>
      </c>
      <c r="H12" s="12">
        <f t="shared" si="2"/>
        <v>41400</v>
      </c>
    </row>
    <row r="13" spans="2:8" s="22" customFormat="1" ht="22.5" customHeight="1" x14ac:dyDescent="0.25">
      <c r="B13" s="16" t="s">
        <v>15</v>
      </c>
      <c r="C13" s="17" t="s">
        <v>16</v>
      </c>
      <c r="D13" s="24">
        <f>D14+D15</f>
        <v>9</v>
      </c>
      <c r="E13" s="21"/>
      <c r="F13" s="21"/>
      <c r="G13" s="19">
        <f>G14+G15</f>
        <v>9950</v>
      </c>
      <c r="H13" s="19">
        <f>H14+H15</f>
        <v>119400</v>
      </c>
    </row>
    <row r="14" spans="2:8" s="14" customFormat="1" x14ac:dyDescent="0.25">
      <c r="B14" s="9"/>
      <c r="C14" s="10" t="s">
        <v>17</v>
      </c>
      <c r="D14" s="13">
        <v>1</v>
      </c>
      <c r="E14" s="12">
        <v>3.6</v>
      </c>
      <c r="F14" s="12">
        <f>E14*1000</f>
        <v>3600</v>
      </c>
      <c r="G14" s="12">
        <f>D14*F14</f>
        <v>3600</v>
      </c>
      <c r="H14" s="12">
        <f>G14*12</f>
        <v>43200</v>
      </c>
    </row>
    <row r="15" spans="2:8" s="30" customFormat="1" ht="30" x14ac:dyDescent="0.25">
      <c r="B15" s="25">
        <v>1</v>
      </c>
      <c r="C15" s="26" t="s">
        <v>18</v>
      </c>
      <c r="D15" s="15">
        <f>SUM(D16:D19)</f>
        <v>8</v>
      </c>
      <c r="E15" s="28"/>
      <c r="F15" s="12"/>
      <c r="G15" s="28">
        <f>SUM(G16:G19)</f>
        <v>6350</v>
      </c>
      <c r="H15" s="28">
        <f>SUM(H16:H19)</f>
        <v>76200</v>
      </c>
    </row>
    <row r="16" spans="2:8" s="14" customFormat="1" x14ac:dyDescent="0.25">
      <c r="B16" s="9"/>
      <c r="C16" s="10" t="s">
        <v>19</v>
      </c>
      <c r="D16" s="13"/>
      <c r="E16" s="12">
        <v>2</v>
      </c>
      <c r="F16" s="12">
        <f>E16*1000</f>
        <v>2000</v>
      </c>
      <c r="G16" s="12">
        <f>D16*F16</f>
        <v>0</v>
      </c>
      <c r="H16" s="12">
        <f>G16*12</f>
        <v>0</v>
      </c>
    </row>
    <row r="17" spans="2:8" s="14" customFormat="1" x14ac:dyDescent="0.25">
      <c r="B17" s="9"/>
      <c r="C17" s="10" t="s">
        <v>14</v>
      </c>
      <c r="D17" s="15">
        <v>1</v>
      </c>
      <c r="E17" s="12">
        <v>1.1499999999999999</v>
      </c>
      <c r="F17" s="12">
        <f>E17*1000</f>
        <v>1150</v>
      </c>
      <c r="G17" s="12">
        <f>D17*F17</f>
        <v>1150</v>
      </c>
      <c r="H17" s="12">
        <f>G17*12</f>
        <v>13800</v>
      </c>
    </row>
    <row r="18" spans="2:8" s="14" customFormat="1" x14ac:dyDescent="0.25">
      <c r="B18" s="9"/>
      <c r="C18" s="10" t="s">
        <v>20</v>
      </c>
      <c r="D18" s="15">
        <v>2</v>
      </c>
      <c r="E18" s="12">
        <v>0.85</v>
      </c>
      <c r="F18" s="12">
        <f>E18*1000</f>
        <v>850</v>
      </c>
      <c r="G18" s="12">
        <f>D18*F18</f>
        <v>1700</v>
      </c>
      <c r="H18" s="12">
        <f>G18*12</f>
        <v>20400</v>
      </c>
    </row>
    <row r="19" spans="2:8" s="14" customFormat="1" x14ac:dyDescent="0.25">
      <c r="B19" s="9"/>
      <c r="C19" s="10" t="s">
        <v>21</v>
      </c>
      <c r="D19" s="15">
        <v>5</v>
      </c>
      <c r="E19" s="12">
        <v>0.7</v>
      </c>
      <c r="F19" s="12">
        <f>E19*1000</f>
        <v>700</v>
      </c>
      <c r="G19" s="12">
        <f>D19*F19</f>
        <v>3500</v>
      </c>
      <c r="H19" s="12">
        <f>G19*12</f>
        <v>42000</v>
      </c>
    </row>
    <row r="20" spans="2:8" s="22" customFormat="1" ht="25.5" customHeight="1" x14ac:dyDescent="0.25">
      <c r="B20" s="16" t="s">
        <v>25</v>
      </c>
      <c r="C20" s="17" t="s">
        <v>26</v>
      </c>
      <c r="D20" s="24">
        <f>D21+D22+D23+D27</f>
        <v>10</v>
      </c>
      <c r="E20" s="21"/>
      <c r="F20" s="21"/>
      <c r="G20" s="19">
        <f>G21+G22+G23+G27</f>
        <v>14750</v>
      </c>
      <c r="H20" s="19">
        <f>H21+H22+H23+H27</f>
        <v>177000</v>
      </c>
    </row>
    <row r="21" spans="2:8" s="14" customFormat="1" x14ac:dyDescent="0.25">
      <c r="B21" s="9"/>
      <c r="C21" s="10" t="s">
        <v>27</v>
      </c>
      <c r="D21" s="15">
        <v>1</v>
      </c>
      <c r="E21" s="12">
        <v>3.6</v>
      </c>
      <c r="F21" s="12">
        <f>E21*1000</f>
        <v>3600</v>
      </c>
      <c r="G21" s="12">
        <f>D21*F21</f>
        <v>3600</v>
      </c>
      <c r="H21" s="12">
        <f>G21*12</f>
        <v>43200</v>
      </c>
    </row>
    <row r="22" spans="2:8" s="14" customFormat="1" x14ac:dyDescent="0.25">
      <c r="B22" s="9"/>
      <c r="C22" s="10" t="s">
        <v>24</v>
      </c>
      <c r="D22" s="15"/>
      <c r="E22" s="23">
        <v>2.5</v>
      </c>
      <c r="F22" s="12">
        <f>E22*1000</f>
        <v>2500</v>
      </c>
      <c r="G22" s="12">
        <f>D22*F22</f>
        <v>0</v>
      </c>
      <c r="H22" s="12">
        <f>G22*12</f>
        <v>0</v>
      </c>
    </row>
    <row r="23" spans="2:8" s="30" customFormat="1" ht="30" x14ac:dyDescent="0.25">
      <c r="B23" s="25">
        <v>1</v>
      </c>
      <c r="C23" s="26" t="s">
        <v>28</v>
      </c>
      <c r="D23" s="15">
        <f>SUM(D24:D26)</f>
        <v>5</v>
      </c>
      <c r="E23" s="28"/>
      <c r="F23" s="31"/>
      <c r="G23" s="28">
        <f>SUM(G24:G26)</f>
        <v>6300</v>
      </c>
      <c r="H23" s="28">
        <f>SUM(H24:H26)</f>
        <v>75600</v>
      </c>
    </row>
    <row r="24" spans="2:8" s="14" customFormat="1" x14ac:dyDescent="0.25">
      <c r="B24" s="9"/>
      <c r="C24" s="10" t="s">
        <v>19</v>
      </c>
      <c r="D24" s="15">
        <v>1</v>
      </c>
      <c r="E24" s="12">
        <v>2</v>
      </c>
      <c r="F24" s="12">
        <f>E24*1000</f>
        <v>2000</v>
      </c>
      <c r="G24" s="12">
        <f>D24*F24</f>
        <v>2000</v>
      </c>
      <c r="H24" s="12">
        <f>G24*12</f>
        <v>24000</v>
      </c>
    </row>
    <row r="25" spans="2:8" s="14" customFormat="1" x14ac:dyDescent="0.25">
      <c r="B25" s="9"/>
      <c r="C25" s="10" t="s">
        <v>14</v>
      </c>
      <c r="D25" s="15">
        <v>3</v>
      </c>
      <c r="E25" s="12">
        <v>1.1499999999999999</v>
      </c>
      <c r="F25" s="12">
        <f>E25*1000</f>
        <v>1150</v>
      </c>
      <c r="G25" s="12">
        <f>D25*F25</f>
        <v>3450</v>
      </c>
      <c r="H25" s="12">
        <f t="shared" ref="H25" si="3">G25*12</f>
        <v>41400</v>
      </c>
    </row>
    <row r="26" spans="2:8" s="14" customFormat="1" x14ac:dyDescent="0.25">
      <c r="B26" s="9"/>
      <c r="C26" s="10" t="s">
        <v>20</v>
      </c>
      <c r="D26" s="15">
        <v>1</v>
      </c>
      <c r="E26" s="12">
        <v>0.85</v>
      </c>
      <c r="F26" s="12">
        <f>E26*1000</f>
        <v>850</v>
      </c>
      <c r="G26" s="12">
        <f>D26*F26</f>
        <v>850</v>
      </c>
      <c r="H26" s="12">
        <f>G26*12</f>
        <v>10200</v>
      </c>
    </row>
    <row r="27" spans="2:8" s="30" customFormat="1" ht="30" x14ac:dyDescent="0.25">
      <c r="B27" s="25">
        <v>2</v>
      </c>
      <c r="C27" s="26" t="s">
        <v>29</v>
      </c>
      <c r="D27" s="15">
        <f>SUM(D28:D30)</f>
        <v>4</v>
      </c>
      <c r="E27" s="28"/>
      <c r="F27" s="31"/>
      <c r="G27" s="28">
        <f>SUM(G28:G30)</f>
        <v>4850</v>
      </c>
      <c r="H27" s="28">
        <f>SUM(H28:H30)</f>
        <v>58200</v>
      </c>
    </row>
    <row r="28" spans="2:8" s="14" customFormat="1" x14ac:dyDescent="0.25">
      <c r="B28" s="9"/>
      <c r="C28" s="10" t="s">
        <v>19</v>
      </c>
      <c r="D28" s="15">
        <v>1</v>
      </c>
      <c r="E28" s="12">
        <v>2</v>
      </c>
      <c r="F28" s="12">
        <f>E28*1000</f>
        <v>2000</v>
      </c>
      <c r="G28" s="12">
        <f>D28*F28</f>
        <v>2000</v>
      </c>
      <c r="H28" s="12">
        <f>G28*12</f>
        <v>24000</v>
      </c>
    </row>
    <row r="29" spans="2:8" s="14" customFormat="1" x14ac:dyDescent="0.25">
      <c r="B29" s="9"/>
      <c r="C29" s="10" t="s">
        <v>14</v>
      </c>
      <c r="D29" s="15">
        <v>1</v>
      </c>
      <c r="E29" s="12">
        <v>1.1499999999999999</v>
      </c>
      <c r="F29" s="12">
        <f>E29*1000</f>
        <v>1150</v>
      </c>
      <c r="G29" s="12">
        <f>D29*F29</f>
        <v>1150</v>
      </c>
      <c r="H29" s="12">
        <f>G29*12</f>
        <v>13800</v>
      </c>
    </row>
    <row r="30" spans="2:8" s="14" customFormat="1" x14ac:dyDescent="0.25">
      <c r="B30" s="9"/>
      <c r="C30" s="10" t="s">
        <v>20</v>
      </c>
      <c r="D30" s="15">
        <v>2</v>
      </c>
      <c r="E30" s="12">
        <v>0.85</v>
      </c>
      <c r="F30" s="12">
        <f>E30*1000</f>
        <v>850</v>
      </c>
      <c r="G30" s="12">
        <f>D30*F30</f>
        <v>1700</v>
      </c>
      <c r="H30" s="12">
        <f>G30*12</f>
        <v>20400</v>
      </c>
    </row>
    <row r="31" spans="2:8" s="22" customFormat="1" ht="31.5" customHeight="1" x14ac:dyDescent="0.25">
      <c r="B31" s="16" t="s">
        <v>31</v>
      </c>
      <c r="C31" s="17" t="s">
        <v>32</v>
      </c>
      <c r="D31" s="18">
        <f>D32+D33+D34+D37+D40+D43+D46</f>
        <v>37</v>
      </c>
      <c r="E31" s="21"/>
      <c r="F31" s="34"/>
      <c r="G31" s="19">
        <f>G32+G33+G34+G37+G40+G43+G46</f>
        <v>51100</v>
      </c>
      <c r="H31" s="19">
        <f>H32+H33+H34+H37+H40+H43+H46</f>
        <v>613200</v>
      </c>
    </row>
    <row r="32" spans="2:8" s="14" customFormat="1" x14ac:dyDescent="0.25">
      <c r="B32" s="9"/>
      <c r="C32" s="35" t="s">
        <v>27</v>
      </c>
      <c r="D32" s="32">
        <v>1</v>
      </c>
      <c r="E32" s="23">
        <v>3.6</v>
      </c>
      <c r="F32" s="33">
        <f t="shared" ref="F32:F81" si="4">E32*1000</f>
        <v>3600</v>
      </c>
      <c r="G32" s="33">
        <f t="shared" ref="G32:G35" si="5">D32*F32</f>
        <v>3600</v>
      </c>
      <c r="H32" s="33">
        <f t="shared" ref="H32:H81" si="6">G32*12</f>
        <v>43200</v>
      </c>
    </row>
    <row r="33" spans="2:8" s="14" customFormat="1" x14ac:dyDescent="0.25">
      <c r="B33" s="9"/>
      <c r="C33" s="35" t="s">
        <v>24</v>
      </c>
      <c r="D33" s="32">
        <v>1</v>
      </c>
      <c r="E33" s="23">
        <v>2.5</v>
      </c>
      <c r="F33" s="33">
        <f t="shared" si="4"/>
        <v>2500</v>
      </c>
      <c r="G33" s="33">
        <f t="shared" si="5"/>
        <v>2500</v>
      </c>
      <c r="H33" s="33">
        <f t="shared" si="6"/>
        <v>30000</v>
      </c>
    </row>
    <row r="34" spans="2:8" s="30" customFormat="1" ht="30" x14ac:dyDescent="0.25">
      <c r="B34" s="25">
        <v>1</v>
      </c>
      <c r="C34" s="37" t="s">
        <v>33</v>
      </c>
      <c r="D34" s="38">
        <f>SUM(D35:D36)</f>
        <v>4</v>
      </c>
      <c r="E34" s="39"/>
      <c r="F34" s="33"/>
      <c r="G34" s="39">
        <f>SUM(G35:G36)</f>
        <v>5450</v>
      </c>
      <c r="H34" s="39">
        <f>SUM(H35:H36)</f>
        <v>65400</v>
      </c>
    </row>
    <row r="35" spans="2:8" s="14" customFormat="1" x14ac:dyDescent="0.25">
      <c r="B35" s="9"/>
      <c r="C35" s="35" t="s">
        <v>19</v>
      </c>
      <c r="D35" s="32">
        <v>1</v>
      </c>
      <c r="E35" s="23">
        <v>2</v>
      </c>
      <c r="F35" s="33">
        <f t="shared" si="4"/>
        <v>2000</v>
      </c>
      <c r="G35" s="33">
        <f t="shared" si="5"/>
        <v>2000</v>
      </c>
      <c r="H35" s="33">
        <f t="shared" si="6"/>
        <v>24000</v>
      </c>
    </row>
    <row r="36" spans="2:8" s="14" customFormat="1" x14ac:dyDescent="0.25">
      <c r="B36" s="9"/>
      <c r="C36" s="35" t="s">
        <v>14</v>
      </c>
      <c r="D36" s="11">
        <v>3</v>
      </c>
      <c r="E36" s="12">
        <v>1.1499999999999999</v>
      </c>
      <c r="F36" s="33">
        <f t="shared" si="4"/>
        <v>1150</v>
      </c>
      <c r="G36" s="33">
        <f t="shared" ref="G36:G84" si="7">D36*F36</f>
        <v>3450</v>
      </c>
      <c r="H36" s="33">
        <f t="shared" si="6"/>
        <v>41400</v>
      </c>
    </row>
    <row r="37" spans="2:8" s="30" customFormat="1" ht="30" x14ac:dyDescent="0.25">
      <c r="B37" s="25">
        <v>2</v>
      </c>
      <c r="C37" s="37" t="s">
        <v>34</v>
      </c>
      <c r="D37" s="27">
        <f>SUM(D38:D39)</f>
        <v>14</v>
      </c>
      <c r="E37" s="28"/>
      <c r="F37" s="33"/>
      <c r="G37" s="28">
        <f>SUM(G38:G39)</f>
        <v>17450</v>
      </c>
      <c r="H37" s="28">
        <f>SUM(H38:H39)</f>
        <v>209400</v>
      </c>
    </row>
    <row r="38" spans="2:8" s="14" customFormat="1" x14ac:dyDescent="0.25">
      <c r="B38" s="9"/>
      <c r="C38" s="35" t="s">
        <v>19</v>
      </c>
      <c r="D38" s="11">
        <v>1</v>
      </c>
      <c r="E38" s="12">
        <v>2.5</v>
      </c>
      <c r="F38" s="33">
        <f t="shared" si="4"/>
        <v>2500</v>
      </c>
      <c r="G38" s="33">
        <f t="shared" si="7"/>
        <v>2500</v>
      </c>
      <c r="H38" s="33">
        <f t="shared" si="6"/>
        <v>30000</v>
      </c>
    </row>
    <row r="39" spans="2:8" s="14" customFormat="1" x14ac:dyDescent="0.25">
      <c r="B39" s="9"/>
      <c r="C39" s="35" t="s">
        <v>14</v>
      </c>
      <c r="D39" s="11">
        <v>13</v>
      </c>
      <c r="E39" s="12">
        <v>1.1499999999999999</v>
      </c>
      <c r="F39" s="33">
        <f t="shared" si="4"/>
        <v>1150</v>
      </c>
      <c r="G39" s="33">
        <f t="shared" si="7"/>
        <v>14950</v>
      </c>
      <c r="H39" s="33">
        <f t="shared" si="6"/>
        <v>179400</v>
      </c>
    </row>
    <row r="40" spans="2:8" s="30" customFormat="1" ht="60" x14ac:dyDescent="0.25">
      <c r="B40" s="25">
        <v>3</v>
      </c>
      <c r="C40" s="37" t="s">
        <v>35</v>
      </c>
      <c r="D40" s="27">
        <f>SUM(D41:D42)</f>
        <v>7</v>
      </c>
      <c r="E40" s="28"/>
      <c r="F40" s="33"/>
      <c r="G40" s="28">
        <f>SUM(G41:G42)</f>
        <v>8900</v>
      </c>
      <c r="H40" s="28">
        <f>SUM(H41:H42)</f>
        <v>106800</v>
      </c>
    </row>
    <row r="41" spans="2:8" s="14" customFormat="1" x14ac:dyDescent="0.25">
      <c r="B41" s="9"/>
      <c r="C41" s="35" t="s">
        <v>19</v>
      </c>
      <c r="D41" s="11">
        <v>1</v>
      </c>
      <c r="E41" s="12">
        <v>2</v>
      </c>
      <c r="F41" s="33">
        <f t="shared" si="4"/>
        <v>2000</v>
      </c>
      <c r="G41" s="33">
        <f t="shared" si="7"/>
        <v>2000</v>
      </c>
      <c r="H41" s="33">
        <f t="shared" si="6"/>
        <v>24000</v>
      </c>
    </row>
    <row r="42" spans="2:8" s="14" customFormat="1" x14ac:dyDescent="0.25">
      <c r="B42" s="9"/>
      <c r="C42" s="35" t="s">
        <v>14</v>
      </c>
      <c r="D42" s="11">
        <v>6</v>
      </c>
      <c r="E42" s="12">
        <v>1.1499999999999999</v>
      </c>
      <c r="F42" s="33">
        <f t="shared" si="4"/>
        <v>1150</v>
      </c>
      <c r="G42" s="33">
        <f t="shared" si="7"/>
        <v>6900</v>
      </c>
      <c r="H42" s="33">
        <f t="shared" si="6"/>
        <v>82800</v>
      </c>
    </row>
    <row r="43" spans="2:8" s="30" customFormat="1" ht="45" x14ac:dyDescent="0.25">
      <c r="B43" s="25">
        <v>4</v>
      </c>
      <c r="C43" s="37" t="s">
        <v>36</v>
      </c>
      <c r="D43" s="27">
        <f>SUM(D44:D45)</f>
        <v>3</v>
      </c>
      <c r="E43" s="28"/>
      <c r="F43" s="33"/>
      <c r="G43" s="39">
        <f>SUM(G44:G45)</f>
        <v>4300</v>
      </c>
      <c r="H43" s="39">
        <f>SUM(H44:H45)</f>
        <v>51600</v>
      </c>
    </row>
    <row r="44" spans="2:8" s="14" customFormat="1" x14ac:dyDescent="0.25">
      <c r="B44" s="9"/>
      <c r="C44" s="35" t="s">
        <v>19</v>
      </c>
      <c r="D44" s="11">
        <v>1</v>
      </c>
      <c r="E44" s="12">
        <v>2</v>
      </c>
      <c r="F44" s="33">
        <f t="shared" si="4"/>
        <v>2000</v>
      </c>
      <c r="G44" s="33">
        <f t="shared" si="7"/>
        <v>2000</v>
      </c>
      <c r="H44" s="33">
        <f t="shared" si="6"/>
        <v>24000</v>
      </c>
    </row>
    <row r="45" spans="2:8" s="14" customFormat="1" x14ac:dyDescent="0.25">
      <c r="B45" s="9"/>
      <c r="C45" s="35" t="s">
        <v>14</v>
      </c>
      <c r="D45" s="11">
        <v>2</v>
      </c>
      <c r="E45" s="12">
        <v>1.1499999999999999</v>
      </c>
      <c r="F45" s="33">
        <f t="shared" si="4"/>
        <v>1150</v>
      </c>
      <c r="G45" s="33">
        <f t="shared" si="7"/>
        <v>2300</v>
      </c>
      <c r="H45" s="33">
        <f t="shared" si="6"/>
        <v>27600</v>
      </c>
    </row>
    <row r="46" spans="2:8" s="30" customFormat="1" ht="45" x14ac:dyDescent="0.25">
      <c r="B46" s="25">
        <v>5</v>
      </c>
      <c r="C46" s="37" t="s">
        <v>37</v>
      </c>
      <c r="D46" s="27">
        <f>SUM(D47:D48)</f>
        <v>7</v>
      </c>
      <c r="E46" s="28"/>
      <c r="F46" s="33"/>
      <c r="G46" s="28">
        <f>SUM(G47:G48)</f>
        <v>8900</v>
      </c>
      <c r="H46" s="28">
        <f>SUM(H47:H48)</f>
        <v>106800</v>
      </c>
    </row>
    <row r="47" spans="2:8" s="14" customFormat="1" x14ac:dyDescent="0.25">
      <c r="B47" s="9"/>
      <c r="C47" s="35" t="s">
        <v>19</v>
      </c>
      <c r="D47" s="11">
        <v>1</v>
      </c>
      <c r="E47" s="12">
        <v>2</v>
      </c>
      <c r="F47" s="33">
        <f t="shared" si="4"/>
        <v>2000</v>
      </c>
      <c r="G47" s="33">
        <f t="shared" si="7"/>
        <v>2000</v>
      </c>
      <c r="H47" s="33">
        <f t="shared" si="6"/>
        <v>24000</v>
      </c>
    </row>
    <row r="48" spans="2:8" s="14" customFormat="1" x14ac:dyDescent="0.25">
      <c r="B48" s="9"/>
      <c r="C48" s="10" t="s">
        <v>14</v>
      </c>
      <c r="D48" s="11">
        <v>6</v>
      </c>
      <c r="E48" s="12">
        <v>1.1499999999999999</v>
      </c>
      <c r="F48" s="33">
        <f t="shared" si="4"/>
        <v>1150</v>
      </c>
      <c r="G48" s="33">
        <f t="shared" si="7"/>
        <v>6900</v>
      </c>
      <c r="H48" s="33">
        <f t="shared" si="6"/>
        <v>82800</v>
      </c>
    </row>
    <row r="49" spans="2:8" s="22" customFormat="1" ht="36.75" customHeight="1" x14ac:dyDescent="0.25">
      <c r="B49" s="16" t="s">
        <v>38</v>
      </c>
      <c r="C49" s="17" t="s">
        <v>39</v>
      </c>
      <c r="D49" s="18">
        <f>D50+D51+D52+D57+D62</f>
        <v>31</v>
      </c>
      <c r="E49" s="21"/>
      <c r="F49" s="34"/>
      <c r="G49" s="19">
        <f>G50+G51+G52+G57+G62</f>
        <v>37650</v>
      </c>
      <c r="H49" s="19">
        <f>H50+H51+H52+H57+H62</f>
        <v>451800</v>
      </c>
    </row>
    <row r="50" spans="2:8" s="14" customFormat="1" x14ac:dyDescent="0.25">
      <c r="B50" s="9"/>
      <c r="C50" s="10" t="s">
        <v>27</v>
      </c>
      <c r="D50" s="11">
        <v>1</v>
      </c>
      <c r="E50" s="12">
        <v>3.6</v>
      </c>
      <c r="F50" s="33">
        <f t="shared" si="4"/>
        <v>3600</v>
      </c>
      <c r="G50" s="33">
        <f t="shared" si="7"/>
        <v>3600</v>
      </c>
      <c r="H50" s="33">
        <f t="shared" si="6"/>
        <v>43200</v>
      </c>
    </row>
    <row r="51" spans="2:8" s="14" customFormat="1" x14ac:dyDescent="0.25">
      <c r="B51" s="9"/>
      <c r="C51" s="10" t="s">
        <v>24</v>
      </c>
      <c r="D51" s="11">
        <v>1</v>
      </c>
      <c r="E51" s="12">
        <v>2.5</v>
      </c>
      <c r="F51" s="33">
        <f t="shared" si="4"/>
        <v>2500</v>
      </c>
      <c r="G51" s="33">
        <f t="shared" si="7"/>
        <v>2500</v>
      </c>
      <c r="H51" s="33">
        <f t="shared" si="6"/>
        <v>30000</v>
      </c>
    </row>
    <row r="52" spans="2:8" s="30" customFormat="1" ht="30" x14ac:dyDescent="0.25">
      <c r="B52" s="25">
        <v>1</v>
      </c>
      <c r="C52" s="26" t="s">
        <v>40</v>
      </c>
      <c r="D52" s="27">
        <f>SUM(D53:D56)</f>
        <v>20</v>
      </c>
      <c r="E52" s="28"/>
      <c r="F52" s="33"/>
      <c r="G52" s="28">
        <f>SUM(G53:G56)</f>
        <v>19400</v>
      </c>
      <c r="H52" s="28">
        <f>SUM(H53:H56)</f>
        <v>232800</v>
      </c>
    </row>
    <row r="53" spans="2:8" s="14" customFormat="1" x14ac:dyDescent="0.25">
      <c r="B53" s="9"/>
      <c r="C53" s="10" t="s">
        <v>19</v>
      </c>
      <c r="D53" s="11">
        <v>1</v>
      </c>
      <c r="E53" s="12">
        <v>2.2000000000000002</v>
      </c>
      <c r="F53" s="33">
        <f t="shared" si="4"/>
        <v>2200</v>
      </c>
      <c r="G53" s="33">
        <f t="shared" si="7"/>
        <v>2200</v>
      </c>
      <c r="H53" s="33">
        <f t="shared" si="6"/>
        <v>26400</v>
      </c>
    </row>
    <row r="54" spans="2:8" s="14" customFormat="1" x14ac:dyDescent="0.25">
      <c r="B54" s="9"/>
      <c r="C54" s="10" t="s">
        <v>14</v>
      </c>
      <c r="D54" s="11">
        <v>4</v>
      </c>
      <c r="E54" s="12">
        <v>1.1499999999999999</v>
      </c>
      <c r="F54" s="33">
        <f t="shared" si="4"/>
        <v>1150</v>
      </c>
      <c r="G54" s="33">
        <f t="shared" si="7"/>
        <v>4600</v>
      </c>
      <c r="H54" s="33">
        <f t="shared" si="6"/>
        <v>55200</v>
      </c>
    </row>
    <row r="55" spans="2:8" s="14" customFormat="1" x14ac:dyDescent="0.25">
      <c r="B55" s="9"/>
      <c r="C55" s="10" t="s">
        <v>20</v>
      </c>
      <c r="D55" s="11">
        <v>14</v>
      </c>
      <c r="E55" s="12">
        <v>0.85</v>
      </c>
      <c r="F55" s="33">
        <f t="shared" si="4"/>
        <v>850</v>
      </c>
      <c r="G55" s="33">
        <f t="shared" si="7"/>
        <v>11900</v>
      </c>
      <c r="H55" s="33">
        <f t="shared" si="6"/>
        <v>142800</v>
      </c>
    </row>
    <row r="56" spans="2:8" s="14" customFormat="1" x14ac:dyDescent="0.25">
      <c r="B56" s="9"/>
      <c r="C56" s="10" t="s">
        <v>21</v>
      </c>
      <c r="D56" s="11">
        <v>1</v>
      </c>
      <c r="E56" s="12">
        <v>0.7</v>
      </c>
      <c r="F56" s="33">
        <f t="shared" si="4"/>
        <v>700</v>
      </c>
      <c r="G56" s="33">
        <f t="shared" si="7"/>
        <v>700</v>
      </c>
      <c r="H56" s="33">
        <f t="shared" si="6"/>
        <v>8400</v>
      </c>
    </row>
    <row r="57" spans="2:8" s="30" customFormat="1" ht="45.75" customHeight="1" x14ac:dyDescent="0.25">
      <c r="B57" s="25">
        <v>2</v>
      </c>
      <c r="C57" s="26" t="s">
        <v>41</v>
      </c>
      <c r="D57" s="27">
        <f>SUM(D58:D61)</f>
        <v>7</v>
      </c>
      <c r="E57" s="28"/>
      <c r="F57" s="33"/>
      <c r="G57" s="28">
        <f>SUM(G58:G61)</f>
        <v>8800</v>
      </c>
      <c r="H57" s="28">
        <f>SUM(H58:H61)</f>
        <v>105600</v>
      </c>
    </row>
    <row r="58" spans="2:8" s="14" customFormat="1" x14ac:dyDescent="0.25">
      <c r="B58" s="9"/>
      <c r="C58" s="10" t="s">
        <v>19</v>
      </c>
      <c r="D58" s="11">
        <v>1</v>
      </c>
      <c r="E58" s="12">
        <v>2.5</v>
      </c>
      <c r="F58" s="33">
        <f t="shared" si="4"/>
        <v>2500</v>
      </c>
      <c r="G58" s="33">
        <f t="shared" si="7"/>
        <v>2500</v>
      </c>
      <c r="H58" s="33">
        <f t="shared" si="6"/>
        <v>30000</v>
      </c>
    </row>
    <row r="59" spans="2:8" s="14" customFormat="1" x14ac:dyDescent="0.25">
      <c r="B59" s="9"/>
      <c r="C59" s="10" t="s">
        <v>30</v>
      </c>
      <c r="D59" s="11">
        <v>2</v>
      </c>
      <c r="E59" s="12">
        <v>1.1499999999999999</v>
      </c>
      <c r="F59" s="33">
        <f t="shared" si="4"/>
        <v>1150</v>
      </c>
      <c r="G59" s="33">
        <f t="shared" si="7"/>
        <v>2300</v>
      </c>
      <c r="H59" s="33">
        <f t="shared" si="6"/>
        <v>27600</v>
      </c>
    </row>
    <row r="60" spans="2:8" s="14" customFormat="1" x14ac:dyDescent="0.25">
      <c r="B60" s="9"/>
      <c r="C60" s="10" t="s">
        <v>14</v>
      </c>
      <c r="D60" s="11">
        <v>2</v>
      </c>
      <c r="E60" s="12">
        <v>1.1499999999999999</v>
      </c>
      <c r="F60" s="33">
        <f t="shared" si="4"/>
        <v>1150</v>
      </c>
      <c r="G60" s="33">
        <f t="shared" si="7"/>
        <v>2300</v>
      </c>
      <c r="H60" s="33">
        <f t="shared" si="6"/>
        <v>27600</v>
      </c>
    </row>
    <row r="61" spans="2:8" s="14" customFormat="1" x14ac:dyDescent="0.25">
      <c r="B61" s="9"/>
      <c r="C61" s="10" t="s">
        <v>20</v>
      </c>
      <c r="D61" s="11">
        <v>2</v>
      </c>
      <c r="E61" s="12">
        <v>0.85</v>
      </c>
      <c r="F61" s="33">
        <f t="shared" si="4"/>
        <v>850</v>
      </c>
      <c r="G61" s="33">
        <f t="shared" si="7"/>
        <v>1700</v>
      </c>
      <c r="H61" s="33">
        <f t="shared" si="6"/>
        <v>20400</v>
      </c>
    </row>
    <row r="62" spans="2:8" s="30" customFormat="1" x14ac:dyDescent="0.25">
      <c r="B62" s="25">
        <v>3</v>
      </c>
      <c r="C62" s="26" t="s">
        <v>42</v>
      </c>
      <c r="D62" s="27">
        <f>SUM(D63:D64)</f>
        <v>2</v>
      </c>
      <c r="E62" s="28"/>
      <c r="F62" s="33"/>
      <c r="G62" s="28">
        <f>SUM(G63:G64)</f>
        <v>3350</v>
      </c>
      <c r="H62" s="28">
        <f>SUM(H63:H64)</f>
        <v>40200</v>
      </c>
    </row>
    <row r="63" spans="2:8" s="14" customFormat="1" x14ac:dyDescent="0.25">
      <c r="B63" s="9"/>
      <c r="C63" s="10" t="s">
        <v>19</v>
      </c>
      <c r="D63" s="11">
        <v>1</v>
      </c>
      <c r="E63" s="12">
        <v>2.2000000000000002</v>
      </c>
      <c r="F63" s="33">
        <f t="shared" si="4"/>
        <v>2200</v>
      </c>
      <c r="G63" s="33">
        <f t="shared" si="7"/>
        <v>2200</v>
      </c>
      <c r="H63" s="33">
        <f t="shared" si="6"/>
        <v>26400</v>
      </c>
    </row>
    <row r="64" spans="2:8" s="14" customFormat="1" x14ac:dyDescent="0.25">
      <c r="B64" s="9"/>
      <c r="C64" s="10" t="s">
        <v>14</v>
      </c>
      <c r="D64" s="11">
        <v>1</v>
      </c>
      <c r="E64" s="12">
        <v>1.1499999999999999</v>
      </c>
      <c r="F64" s="33">
        <f t="shared" si="4"/>
        <v>1150</v>
      </c>
      <c r="G64" s="33">
        <f t="shared" si="7"/>
        <v>1150</v>
      </c>
      <c r="H64" s="33">
        <f t="shared" si="6"/>
        <v>13800</v>
      </c>
    </row>
    <row r="65" spans="2:8" s="22" customFormat="1" x14ac:dyDescent="0.25">
      <c r="B65" s="16" t="s">
        <v>43</v>
      </c>
      <c r="C65" s="17" t="s">
        <v>44</v>
      </c>
      <c r="D65" s="20">
        <f>D66+D67+D68+D74+D78</f>
        <v>19</v>
      </c>
      <c r="E65" s="19"/>
      <c r="F65" s="40"/>
      <c r="G65" s="19">
        <f>G66+G67+G68+G74+G78</f>
        <v>29400</v>
      </c>
      <c r="H65" s="19">
        <f>H66+H67+H68+H74+H78</f>
        <v>352800</v>
      </c>
    </row>
    <row r="66" spans="2:8" s="14" customFormat="1" x14ac:dyDescent="0.25">
      <c r="B66" s="9"/>
      <c r="C66" s="10" t="s">
        <v>23</v>
      </c>
      <c r="D66" s="15">
        <v>1</v>
      </c>
      <c r="E66" s="12">
        <v>3.6</v>
      </c>
      <c r="F66" s="33">
        <f t="shared" si="4"/>
        <v>3600</v>
      </c>
      <c r="G66" s="33">
        <f t="shared" si="7"/>
        <v>3600</v>
      </c>
      <c r="H66" s="33">
        <f t="shared" si="6"/>
        <v>43200</v>
      </c>
    </row>
    <row r="67" spans="2:8" s="14" customFormat="1" x14ac:dyDescent="0.25">
      <c r="B67" s="9"/>
      <c r="C67" s="10" t="s">
        <v>24</v>
      </c>
      <c r="D67" s="15">
        <v>1</v>
      </c>
      <c r="E67" s="12">
        <v>2.5</v>
      </c>
      <c r="F67" s="33">
        <f t="shared" si="4"/>
        <v>2500</v>
      </c>
      <c r="G67" s="33">
        <f t="shared" si="7"/>
        <v>2500</v>
      </c>
      <c r="H67" s="33">
        <f t="shared" si="6"/>
        <v>30000</v>
      </c>
    </row>
    <row r="68" spans="2:8" s="30" customFormat="1" ht="45" x14ac:dyDescent="0.25">
      <c r="B68" s="25">
        <v>1</v>
      </c>
      <c r="C68" s="26" t="s">
        <v>45</v>
      </c>
      <c r="D68" s="29">
        <f>SUM(D69:D73)</f>
        <v>6</v>
      </c>
      <c r="E68" s="28"/>
      <c r="F68" s="33"/>
      <c r="G68" s="28">
        <f>SUM(G69:G73)</f>
        <v>7650</v>
      </c>
      <c r="H68" s="28">
        <f>SUM(H69:H73)</f>
        <v>91800</v>
      </c>
    </row>
    <row r="69" spans="2:8" s="14" customFormat="1" x14ac:dyDescent="0.25">
      <c r="B69" s="9"/>
      <c r="C69" s="10" t="s">
        <v>19</v>
      </c>
      <c r="D69" s="15">
        <v>1</v>
      </c>
      <c r="E69" s="12">
        <v>2.5</v>
      </c>
      <c r="F69" s="33">
        <f t="shared" si="4"/>
        <v>2500</v>
      </c>
      <c r="G69" s="33">
        <f t="shared" si="7"/>
        <v>2500</v>
      </c>
      <c r="H69" s="33">
        <f t="shared" si="6"/>
        <v>30000</v>
      </c>
    </row>
    <row r="70" spans="2:8" s="14" customFormat="1" x14ac:dyDescent="0.25">
      <c r="B70" s="9"/>
      <c r="C70" s="10" t="s">
        <v>14</v>
      </c>
      <c r="D70" s="15"/>
      <c r="E70" s="12">
        <v>1.5</v>
      </c>
      <c r="F70" s="33">
        <f t="shared" si="4"/>
        <v>1500</v>
      </c>
      <c r="G70" s="33">
        <f t="shared" si="7"/>
        <v>0</v>
      </c>
      <c r="H70" s="33">
        <f t="shared" si="6"/>
        <v>0</v>
      </c>
    </row>
    <row r="71" spans="2:8" s="14" customFormat="1" x14ac:dyDescent="0.25">
      <c r="B71" s="9"/>
      <c r="C71" s="10" t="s">
        <v>14</v>
      </c>
      <c r="D71" s="15"/>
      <c r="E71" s="12">
        <v>1.4</v>
      </c>
      <c r="F71" s="33">
        <f t="shared" si="4"/>
        <v>1400</v>
      </c>
      <c r="G71" s="33">
        <f t="shared" si="7"/>
        <v>0</v>
      </c>
      <c r="H71" s="33">
        <f t="shared" si="6"/>
        <v>0</v>
      </c>
    </row>
    <row r="72" spans="2:8" s="14" customFormat="1" x14ac:dyDescent="0.25">
      <c r="B72" s="9"/>
      <c r="C72" s="10" t="s">
        <v>14</v>
      </c>
      <c r="D72" s="15">
        <v>3</v>
      </c>
      <c r="E72" s="12">
        <v>1.1499999999999999</v>
      </c>
      <c r="F72" s="33">
        <f t="shared" si="4"/>
        <v>1150</v>
      </c>
      <c r="G72" s="33">
        <f t="shared" si="7"/>
        <v>3450</v>
      </c>
      <c r="H72" s="33">
        <f t="shared" si="6"/>
        <v>41400</v>
      </c>
    </row>
    <row r="73" spans="2:8" s="14" customFormat="1" x14ac:dyDescent="0.25">
      <c r="B73" s="9"/>
      <c r="C73" s="10" t="s">
        <v>20</v>
      </c>
      <c r="D73" s="15">
        <v>2</v>
      </c>
      <c r="E73" s="12">
        <v>0.85</v>
      </c>
      <c r="F73" s="33">
        <f t="shared" si="4"/>
        <v>850</v>
      </c>
      <c r="G73" s="33">
        <f t="shared" si="7"/>
        <v>1700</v>
      </c>
      <c r="H73" s="33">
        <f t="shared" si="6"/>
        <v>20400</v>
      </c>
    </row>
    <row r="74" spans="2:8" s="30" customFormat="1" ht="45" x14ac:dyDescent="0.25">
      <c r="B74" s="25">
        <v>2</v>
      </c>
      <c r="C74" s="26" t="s">
        <v>46</v>
      </c>
      <c r="D74" s="29">
        <f t="shared" ref="D74" si="8">SUM(D75:D77)</f>
        <v>7</v>
      </c>
      <c r="E74" s="28"/>
      <c r="F74" s="33"/>
      <c r="G74" s="28">
        <f>SUM(G75:G77)</f>
        <v>9400</v>
      </c>
      <c r="H74" s="28">
        <f>SUM(H75:H77)</f>
        <v>112800</v>
      </c>
    </row>
    <row r="75" spans="2:8" s="14" customFormat="1" x14ac:dyDescent="0.25">
      <c r="B75" s="9"/>
      <c r="C75" s="10" t="s">
        <v>19</v>
      </c>
      <c r="D75" s="15">
        <v>1</v>
      </c>
      <c r="E75" s="12">
        <v>2.5</v>
      </c>
      <c r="F75" s="33">
        <f t="shared" si="4"/>
        <v>2500</v>
      </c>
      <c r="G75" s="33">
        <f t="shared" si="7"/>
        <v>2500</v>
      </c>
      <c r="H75" s="33">
        <f t="shared" si="6"/>
        <v>30000</v>
      </c>
    </row>
    <row r="76" spans="2:8" s="14" customFormat="1" ht="17.25" customHeight="1" x14ac:dyDescent="0.25">
      <c r="B76" s="9"/>
      <c r="C76" s="10" t="s">
        <v>14</v>
      </c>
      <c r="D76" s="15">
        <v>6</v>
      </c>
      <c r="E76" s="12">
        <v>1.1499999999999999</v>
      </c>
      <c r="F76" s="33">
        <f t="shared" si="4"/>
        <v>1150</v>
      </c>
      <c r="G76" s="33">
        <f t="shared" si="7"/>
        <v>6900</v>
      </c>
      <c r="H76" s="33">
        <f t="shared" si="6"/>
        <v>82800</v>
      </c>
    </row>
    <row r="77" spans="2:8" s="14" customFormat="1" x14ac:dyDescent="0.25">
      <c r="B77" s="9"/>
      <c r="C77" s="10" t="s">
        <v>20</v>
      </c>
      <c r="D77" s="15"/>
      <c r="E77" s="12">
        <v>0.85</v>
      </c>
      <c r="F77" s="33">
        <f t="shared" si="4"/>
        <v>850</v>
      </c>
      <c r="G77" s="33">
        <f t="shared" si="7"/>
        <v>0</v>
      </c>
      <c r="H77" s="33">
        <f t="shared" si="6"/>
        <v>0</v>
      </c>
    </row>
    <row r="78" spans="2:8" s="14" customFormat="1" ht="30" x14ac:dyDescent="0.25">
      <c r="B78" s="25">
        <v>3</v>
      </c>
      <c r="C78" s="26" t="s">
        <v>47</v>
      </c>
      <c r="D78" s="29">
        <f t="shared" ref="D78" si="9">SUM(D79:D81)</f>
        <v>4</v>
      </c>
      <c r="E78" s="28"/>
      <c r="F78" s="33"/>
      <c r="G78" s="28">
        <f>SUM(G79:G81)</f>
        <v>6250</v>
      </c>
      <c r="H78" s="28">
        <f>SUM(H79:H81)</f>
        <v>75000</v>
      </c>
    </row>
    <row r="79" spans="2:8" s="14" customFormat="1" x14ac:dyDescent="0.25">
      <c r="B79" s="9"/>
      <c r="C79" s="10" t="s">
        <v>22</v>
      </c>
      <c r="D79" s="15">
        <v>1</v>
      </c>
      <c r="E79" s="12">
        <v>2.8</v>
      </c>
      <c r="F79" s="33">
        <f t="shared" si="4"/>
        <v>2800</v>
      </c>
      <c r="G79" s="33">
        <f t="shared" si="7"/>
        <v>2800</v>
      </c>
      <c r="H79" s="33">
        <f t="shared" si="6"/>
        <v>33600</v>
      </c>
    </row>
    <row r="80" spans="2:8" s="14" customFormat="1" x14ac:dyDescent="0.25">
      <c r="B80" s="9"/>
      <c r="C80" s="10" t="s">
        <v>14</v>
      </c>
      <c r="D80" s="15">
        <v>3</v>
      </c>
      <c r="E80" s="12">
        <v>1.1499999999999999</v>
      </c>
      <c r="F80" s="33">
        <f t="shared" si="4"/>
        <v>1150</v>
      </c>
      <c r="G80" s="33">
        <f t="shared" si="7"/>
        <v>3450</v>
      </c>
      <c r="H80" s="33">
        <f t="shared" si="6"/>
        <v>41400</v>
      </c>
    </row>
    <row r="81" spans="2:8" s="14" customFormat="1" x14ac:dyDescent="0.25">
      <c r="B81" s="9"/>
      <c r="C81" s="10" t="s">
        <v>20</v>
      </c>
      <c r="D81" s="15"/>
      <c r="E81" s="12">
        <v>0.8</v>
      </c>
      <c r="F81" s="33">
        <f t="shared" si="4"/>
        <v>800</v>
      </c>
      <c r="G81" s="33">
        <f t="shared" si="7"/>
        <v>0</v>
      </c>
      <c r="H81" s="33">
        <f t="shared" si="6"/>
        <v>0</v>
      </c>
    </row>
    <row r="82" spans="2:8" s="22" customFormat="1" x14ac:dyDescent="0.25">
      <c r="B82" s="16" t="s">
        <v>48</v>
      </c>
      <c r="C82" s="17" t="s">
        <v>49</v>
      </c>
      <c r="D82" s="20">
        <f>D83+D84+D85+D90+D94+D98</f>
        <v>21</v>
      </c>
      <c r="E82" s="19"/>
      <c r="F82" s="40"/>
      <c r="G82" s="19">
        <f>G83+G84+G85+G90+G94+G98</f>
        <v>27350</v>
      </c>
      <c r="H82" s="19">
        <f>G82*12</f>
        <v>328200</v>
      </c>
    </row>
    <row r="83" spans="2:8" s="14" customFormat="1" x14ac:dyDescent="0.25">
      <c r="B83" s="9"/>
      <c r="C83" s="10" t="s">
        <v>23</v>
      </c>
      <c r="D83" s="15">
        <v>1</v>
      </c>
      <c r="E83" s="12">
        <v>3.6</v>
      </c>
      <c r="F83" s="33">
        <f t="shared" ref="F83:F143" si="10">E83*1000</f>
        <v>3600</v>
      </c>
      <c r="G83" s="33">
        <f t="shared" si="7"/>
        <v>3600</v>
      </c>
      <c r="H83" s="33">
        <f t="shared" ref="H83:H143" si="11">G83*12</f>
        <v>43200</v>
      </c>
    </row>
    <row r="84" spans="2:8" s="14" customFormat="1" x14ac:dyDescent="0.25">
      <c r="B84" s="9"/>
      <c r="C84" s="10" t="s">
        <v>24</v>
      </c>
      <c r="D84" s="15"/>
      <c r="E84" s="12">
        <v>2.8</v>
      </c>
      <c r="F84" s="33">
        <f t="shared" si="10"/>
        <v>2800</v>
      </c>
      <c r="G84" s="33">
        <f t="shared" si="7"/>
        <v>0</v>
      </c>
      <c r="H84" s="33">
        <f t="shared" si="11"/>
        <v>0</v>
      </c>
    </row>
    <row r="85" spans="2:8" s="30" customFormat="1" x14ac:dyDescent="0.25">
      <c r="B85" s="25">
        <v>1</v>
      </c>
      <c r="C85" s="26" t="s">
        <v>50</v>
      </c>
      <c r="D85" s="29">
        <f>SUM(D86:D89)</f>
        <v>6</v>
      </c>
      <c r="E85" s="28"/>
      <c r="F85" s="33"/>
      <c r="G85" s="28">
        <f>SUM(G86:G89)</f>
        <v>6250</v>
      </c>
      <c r="H85" s="28">
        <f t="shared" si="11"/>
        <v>75000</v>
      </c>
    </row>
    <row r="86" spans="2:8" s="14" customFormat="1" x14ac:dyDescent="0.25">
      <c r="B86" s="9"/>
      <c r="C86" s="10" t="s">
        <v>22</v>
      </c>
      <c r="D86" s="15">
        <v>1</v>
      </c>
      <c r="E86" s="12">
        <v>2</v>
      </c>
      <c r="F86" s="33">
        <f t="shared" si="10"/>
        <v>2000</v>
      </c>
      <c r="G86" s="33">
        <f t="shared" ref="G86:G143" si="12">D86*F86</f>
        <v>2000</v>
      </c>
      <c r="H86" s="33">
        <f t="shared" si="11"/>
        <v>24000</v>
      </c>
    </row>
    <row r="87" spans="2:8" s="14" customFormat="1" x14ac:dyDescent="0.25">
      <c r="B87" s="9"/>
      <c r="C87" s="10" t="s">
        <v>14</v>
      </c>
      <c r="D87" s="15">
        <v>1</v>
      </c>
      <c r="E87" s="12">
        <v>1.1499999999999999</v>
      </c>
      <c r="F87" s="33">
        <f t="shared" si="10"/>
        <v>1150</v>
      </c>
      <c r="G87" s="33">
        <f t="shared" si="12"/>
        <v>1150</v>
      </c>
      <c r="H87" s="33">
        <f t="shared" si="11"/>
        <v>13800</v>
      </c>
    </row>
    <row r="88" spans="2:8" s="14" customFormat="1" x14ac:dyDescent="0.25">
      <c r="B88" s="9"/>
      <c r="C88" s="10" t="s">
        <v>20</v>
      </c>
      <c r="D88" s="15">
        <v>2</v>
      </c>
      <c r="E88" s="12">
        <v>0.85</v>
      </c>
      <c r="F88" s="33">
        <f t="shared" si="10"/>
        <v>850</v>
      </c>
      <c r="G88" s="33">
        <f t="shared" si="12"/>
        <v>1700</v>
      </c>
      <c r="H88" s="33">
        <f t="shared" si="11"/>
        <v>20400</v>
      </c>
    </row>
    <row r="89" spans="2:8" s="14" customFormat="1" x14ac:dyDescent="0.25">
      <c r="B89" s="9"/>
      <c r="C89" s="10" t="s">
        <v>21</v>
      </c>
      <c r="D89" s="15">
        <v>2</v>
      </c>
      <c r="E89" s="12">
        <v>0.7</v>
      </c>
      <c r="F89" s="33">
        <f t="shared" si="10"/>
        <v>700</v>
      </c>
      <c r="G89" s="33">
        <f t="shared" si="12"/>
        <v>1400</v>
      </c>
      <c r="H89" s="33">
        <f t="shared" si="11"/>
        <v>16800</v>
      </c>
    </row>
    <row r="90" spans="2:8" s="30" customFormat="1" ht="30" x14ac:dyDescent="0.25">
      <c r="B90" s="25">
        <v>2</v>
      </c>
      <c r="C90" s="26" t="s">
        <v>51</v>
      </c>
      <c r="D90" s="29">
        <f>SUM(D91:D93)</f>
        <v>4</v>
      </c>
      <c r="E90" s="28"/>
      <c r="F90" s="33"/>
      <c r="G90" s="28">
        <f>SUM(G91:G93)</f>
        <v>5350</v>
      </c>
      <c r="H90" s="28">
        <f>G90*12</f>
        <v>64200</v>
      </c>
    </row>
    <row r="91" spans="2:8" s="14" customFormat="1" x14ac:dyDescent="0.25">
      <c r="B91" s="9"/>
      <c r="C91" s="10" t="s">
        <v>19</v>
      </c>
      <c r="D91" s="15">
        <v>1</v>
      </c>
      <c r="E91" s="12">
        <v>2.2000000000000002</v>
      </c>
      <c r="F91" s="33">
        <f t="shared" si="10"/>
        <v>2200</v>
      </c>
      <c r="G91" s="33">
        <f t="shared" si="12"/>
        <v>2200</v>
      </c>
      <c r="H91" s="33">
        <f t="shared" si="11"/>
        <v>26400</v>
      </c>
    </row>
    <row r="92" spans="2:8" s="14" customFormat="1" x14ac:dyDescent="0.25">
      <c r="B92" s="9"/>
      <c r="C92" s="10" t="s">
        <v>52</v>
      </c>
      <c r="D92" s="15">
        <v>2</v>
      </c>
      <c r="E92" s="12">
        <v>1.1499999999999999</v>
      </c>
      <c r="F92" s="33">
        <f t="shared" si="10"/>
        <v>1150</v>
      </c>
      <c r="G92" s="33">
        <f t="shared" si="12"/>
        <v>2300</v>
      </c>
      <c r="H92" s="33">
        <f t="shared" si="11"/>
        <v>27600</v>
      </c>
    </row>
    <row r="93" spans="2:8" s="14" customFormat="1" x14ac:dyDescent="0.25">
      <c r="B93" s="9"/>
      <c r="C93" s="10" t="s">
        <v>20</v>
      </c>
      <c r="D93" s="15">
        <v>1</v>
      </c>
      <c r="E93" s="12">
        <v>0.85</v>
      </c>
      <c r="F93" s="33">
        <f t="shared" si="10"/>
        <v>850</v>
      </c>
      <c r="G93" s="33">
        <f t="shared" si="12"/>
        <v>850</v>
      </c>
      <c r="H93" s="33">
        <f t="shared" si="11"/>
        <v>10200</v>
      </c>
    </row>
    <row r="94" spans="2:8" s="30" customFormat="1" x14ac:dyDescent="0.25">
      <c r="B94" s="25">
        <v>3</v>
      </c>
      <c r="C94" s="26" t="s">
        <v>53</v>
      </c>
      <c r="D94" s="29">
        <f>SUM(D95:D97)</f>
        <v>4</v>
      </c>
      <c r="E94" s="28"/>
      <c r="F94" s="33"/>
      <c r="G94" s="28">
        <f>SUM(G95:G97)</f>
        <v>4850</v>
      </c>
      <c r="H94" s="28">
        <f>G94*12</f>
        <v>58200</v>
      </c>
    </row>
    <row r="95" spans="2:8" s="14" customFormat="1" x14ac:dyDescent="0.25">
      <c r="B95" s="9"/>
      <c r="C95" s="10" t="s">
        <v>19</v>
      </c>
      <c r="D95" s="15">
        <v>1</v>
      </c>
      <c r="E95" s="12">
        <v>2</v>
      </c>
      <c r="F95" s="33">
        <f t="shared" si="10"/>
        <v>2000</v>
      </c>
      <c r="G95" s="33">
        <f t="shared" si="12"/>
        <v>2000</v>
      </c>
      <c r="H95" s="33">
        <f t="shared" si="11"/>
        <v>24000</v>
      </c>
    </row>
    <row r="96" spans="2:8" s="14" customFormat="1" x14ac:dyDescent="0.25">
      <c r="B96" s="9"/>
      <c r="C96" s="10" t="s">
        <v>52</v>
      </c>
      <c r="D96" s="15">
        <v>1</v>
      </c>
      <c r="E96" s="12">
        <v>1.1499999999999999</v>
      </c>
      <c r="F96" s="33">
        <f t="shared" si="10"/>
        <v>1150</v>
      </c>
      <c r="G96" s="33">
        <f t="shared" si="12"/>
        <v>1150</v>
      </c>
      <c r="H96" s="33">
        <f t="shared" si="11"/>
        <v>13800</v>
      </c>
    </row>
    <row r="97" spans="2:9" s="14" customFormat="1" x14ac:dyDescent="0.25">
      <c r="B97" s="9"/>
      <c r="C97" s="10" t="s">
        <v>20</v>
      </c>
      <c r="D97" s="15">
        <v>2</v>
      </c>
      <c r="E97" s="12">
        <v>0.85</v>
      </c>
      <c r="F97" s="33">
        <f t="shared" si="10"/>
        <v>850</v>
      </c>
      <c r="G97" s="33">
        <f t="shared" si="12"/>
        <v>1700</v>
      </c>
      <c r="H97" s="33">
        <f t="shared" si="11"/>
        <v>20400</v>
      </c>
    </row>
    <row r="98" spans="2:9" s="30" customFormat="1" ht="30" x14ac:dyDescent="0.25">
      <c r="B98" s="25">
        <v>4</v>
      </c>
      <c r="C98" s="26" t="s">
        <v>54</v>
      </c>
      <c r="D98" s="29">
        <f>SUM(D99:D102)</f>
        <v>6</v>
      </c>
      <c r="E98" s="28"/>
      <c r="F98" s="33"/>
      <c r="G98" s="28">
        <f>SUM(G99:G102)</f>
        <v>7300</v>
      </c>
      <c r="H98" s="28">
        <f>G98*12</f>
        <v>87600</v>
      </c>
    </row>
    <row r="99" spans="2:9" s="14" customFormat="1" x14ac:dyDescent="0.25">
      <c r="B99" s="9"/>
      <c r="C99" s="10" t="s">
        <v>22</v>
      </c>
      <c r="D99" s="15">
        <v>1</v>
      </c>
      <c r="E99" s="12">
        <v>2</v>
      </c>
      <c r="F99" s="33">
        <f t="shared" si="10"/>
        <v>2000</v>
      </c>
      <c r="G99" s="33">
        <f t="shared" si="12"/>
        <v>2000</v>
      </c>
      <c r="H99" s="33">
        <f t="shared" si="11"/>
        <v>24000</v>
      </c>
    </row>
    <row r="100" spans="2:9" s="14" customFormat="1" x14ac:dyDescent="0.25">
      <c r="B100" s="9"/>
      <c r="C100" s="10" t="s">
        <v>14</v>
      </c>
      <c r="D100" s="15">
        <v>4</v>
      </c>
      <c r="E100" s="12">
        <v>1.1499999999999999</v>
      </c>
      <c r="F100" s="33">
        <f t="shared" si="10"/>
        <v>1150</v>
      </c>
      <c r="G100" s="33">
        <f t="shared" si="12"/>
        <v>4600</v>
      </c>
      <c r="H100" s="33">
        <f t="shared" si="11"/>
        <v>55200</v>
      </c>
    </row>
    <row r="101" spans="2:9" s="14" customFormat="1" x14ac:dyDescent="0.25">
      <c r="B101" s="9"/>
      <c r="C101" s="10" t="s">
        <v>55</v>
      </c>
      <c r="D101" s="15"/>
      <c r="E101" s="12">
        <v>0.85</v>
      </c>
      <c r="F101" s="33">
        <f t="shared" si="10"/>
        <v>850</v>
      </c>
      <c r="G101" s="33">
        <f t="shared" si="12"/>
        <v>0</v>
      </c>
      <c r="H101" s="33">
        <f t="shared" si="11"/>
        <v>0</v>
      </c>
    </row>
    <row r="102" spans="2:9" s="14" customFormat="1" x14ac:dyDescent="0.25">
      <c r="B102" s="9"/>
      <c r="C102" s="10" t="s">
        <v>21</v>
      </c>
      <c r="D102" s="15">
        <v>1</v>
      </c>
      <c r="E102" s="12">
        <v>0.7</v>
      </c>
      <c r="F102" s="33">
        <f t="shared" si="10"/>
        <v>700</v>
      </c>
      <c r="G102" s="33">
        <f t="shared" si="12"/>
        <v>700</v>
      </c>
      <c r="H102" s="33">
        <f t="shared" si="11"/>
        <v>8400</v>
      </c>
    </row>
    <row r="103" spans="2:9" s="22" customFormat="1" ht="18" customHeight="1" x14ac:dyDescent="0.25">
      <c r="B103" s="16" t="s">
        <v>56</v>
      </c>
      <c r="C103" s="17" t="s">
        <v>57</v>
      </c>
      <c r="D103" s="20">
        <f>D104+D105</f>
        <v>4</v>
      </c>
      <c r="E103" s="19"/>
      <c r="F103" s="40"/>
      <c r="G103" s="19">
        <f>G104+G105</f>
        <v>6600</v>
      </c>
      <c r="H103" s="19">
        <f t="shared" si="11"/>
        <v>79200</v>
      </c>
    </row>
    <row r="104" spans="2:9" s="14" customFormat="1" x14ac:dyDescent="0.25">
      <c r="B104" s="9"/>
      <c r="C104" s="10" t="s">
        <v>27</v>
      </c>
      <c r="D104" s="15">
        <v>1</v>
      </c>
      <c r="E104" s="12">
        <v>3.6</v>
      </c>
      <c r="F104" s="33">
        <f t="shared" si="10"/>
        <v>3600</v>
      </c>
      <c r="G104" s="33">
        <f t="shared" si="12"/>
        <v>3600</v>
      </c>
      <c r="H104" s="33">
        <f t="shared" si="11"/>
        <v>43200</v>
      </c>
    </row>
    <row r="105" spans="2:9" s="30" customFormat="1" ht="30" x14ac:dyDescent="0.25">
      <c r="B105" s="25">
        <v>1</v>
      </c>
      <c r="C105" s="26" t="s">
        <v>58</v>
      </c>
      <c r="D105" s="29">
        <f t="shared" ref="D105" si="13">SUM(D106:D110)</f>
        <v>3</v>
      </c>
      <c r="E105" s="28"/>
      <c r="F105" s="33"/>
      <c r="G105" s="28">
        <f>SUM(G106:G110)</f>
        <v>3000</v>
      </c>
      <c r="H105" s="28">
        <f>G105*12</f>
        <v>36000</v>
      </c>
    </row>
    <row r="106" spans="2:9" s="14" customFormat="1" x14ac:dyDescent="0.25">
      <c r="B106" s="9"/>
      <c r="C106" s="10" t="s">
        <v>22</v>
      </c>
      <c r="D106" s="15"/>
      <c r="E106" s="12">
        <v>2</v>
      </c>
      <c r="F106" s="33">
        <f t="shared" si="10"/>
        <v>2000</v>
      </c>
      <c r="G106" s="33">
        <f t="shared" si="12"/>
        <v>0</v>
      </c>
      <c r="H106" s="33">
        <f t="shared" si="11"/>
        <v>0</v>
      </c>
    </row>
    <row r="107" spans="2:9" s="14" customFormat="1" x14ac:dyDescent="0.25">
      <c r="B107" s="9"/>
      <c r="C107" s="10" t="s">
        <v>14</v>
      </c>
      <c r="D107" s="15">
        <v>2</v>
      </c>
      <c r="E107" s="12">
        <v>1.1499999999999999</v>
      </c>
      <c r="F107" s="33">
        <f t="shared" si="10"/>
        <v>1150</v>
      </c>
      <c r="G107" s="33">
        <f t="shared" si="12"/>
        <v>2300</v>
      </c>
      <c r="H107" s="33">
        <f t="shared" si="11"/>
        <v>27600</v>
      </c>
    </row>
    <row r="108" spans="2:9" s="14" customFormat="1" x14ac:dyDescent="0.25">
      <c r="B108" s="9"/>
      <c r="C108" s="10" t="s">
        <v>20</v>
      </c>
      <c r="D108" s="15"/>
      <c r="E108" s="12">
        <v>0.85</v>
      </c>
      <c r="F108" s="33">
        <f t="shared" si="10"/>
        <v>850</v>
      </c>
      <c r="G108" s="33">
        <f t="shared" si="12"/>
        <v>0</v>
      </c>
      <c r="H108" s="33">
        <f t="shared" si="11"/>
        <v>0</v>
      </c>
    </row>
    <row r="109" spans="2:9" s="14" customFormat="1" x14ac:dyDescent="0.25">
      <c r="B109" s="9"/>
      <c r="C109" s="10" t="s">
        <v>21</v>
      </c>
      <c r="D109" s="15">
        <v>1</v>
      </c>
      <c r="E109" s="12">
        <v>0.7</v>
      </c>
      <c r="F109" s="33">
        <f t="shared" si="10"/>
        <v>700</v>
      </c>
      <c r="G109" s="33">
        <f t="shared" si="12"/>
        <v>700</v>
      </c>
      <c r="H109" s="33">
        <f t="shared" si="11"/>
        <v>8400</v>
      </c>
    </row>
    <row r="110" spans="2:9" s="14" customFormat="1" x14ac:dyDescent="0.25">
      <c r="B110" s="9"/>
      <c r="C110" s="10" t="s">
        <v>59</v>
      </c>
      <c r="D110" s="15"/>
      <c r="E110" s="12">
        <v>1.1499999999999999</v>
      </c>
      <c r="F110" s="33">
        <f t="shared" si="10"/>
        <v>1150</v>
      </c>
      <c r="G110" s="33">
        <f t="shared" si="12"/>
        <v>0</v>
      </c>
      <c r="H110" s="33">
        <f t="shared" si="11"/>
        <v>0</v>
      </c>
    </row>
    <row r="111" spans="2:9" s="22" customFormat="1" ht="30" x14ac:dyDescent="0.25">
      <c r="B111" s="16" t="s">
        <v>60</v>
      </c>
      <c r="C111" s="17" t="s">
        <v>61</v>
      </c>
      <c r="D111" s="20">
        <f>D112+D113+D114+D121+D129+D138</f>
        <v>19</v>
      </c>
      <c r="E111" s="19"/>
      <c r="F111" s="40"/>
      <c r="G111" s="19">
        <f>G112+G113+G114+G121+G129+G138</f>
        <v>36250</v>
      </c>
      <c r="H111" s="19">
        <f t="shared" si="11"/>
        <v>435000</v>
      </c>
      <c r="I111" s="41"/>
    </row>
    <row r="112" spans="2:9" s="14" customFormat="1" x14ac:dyDescent="0.25">
      <c r="B112" s="9"/>
      <c r="C112" s="10" t="s">
        <v>23</v>
      </c>
      <c r="D112" s="15">
        <v>1</v>
      </c>
      <c r="E112" s="12">
        <v>4.4000000000000004</v>
      </c>
      <c r="F112" s="33">
        <f t="shared" si="10"/>
        <v>4400</v>
      </c>
      <c r="G112" s="33">
        <f t="shared" si="12"/>
        <v>4400</v>
      </c>
      <c r="H112" s="33">
        <f t="shared" si="11"/>
        <v>52800</v>
      </c>
    </row>
    <row r="113" spans="2:8" s="14" customFormat="1" x14ac:dyDescent="0.25">
      <c r="B113" s="9"/>
      <c r="C113" s="10" t="s">
        <v>24</v>
      </c>
      <c r="D113" s="36"/>
      <c r="E113" s="12">
        <v>3.5</v>
      </c>
      <c r="F113" s="33">
        <f t="shared" si="10"/>
        <v>3500</v>
      </c>
      <c r="G113" s="33">
        <f t="shared" si="12"/>
        <v>0</v>
      </c>
      <c r="H113" s="33">
        <f t="shared" si="11"/>
        <v>0</v>
      </c>
    </row>
    <row r="114" spans="2:8" s="14" customFormat="1" ht="30" x14ac:dyDescent="0.25">
      <c r="B114" s="25">
        <v>1</v>
      </c>
      <c r="C114" s="26" t="s">
        <v>62</v>
      </c>
      <c r="D114" s="29">
        <f t="shared" ref="D114" si="14">SUM(D115:D120)</f>
        <v>4</v>
      </c>
      <c r="E114" s="28"/>
      <c r="F114" s="33"/>
      <c r="G114" s="28">
        <f>SUM(G115:G120)</f>
        <v>6500</v>
      </c>
      <c r="H114" s="28">
        <f t="shared" si="11"/>
        <v>78000</v>
      </c>
    </row>
    <row r="115" spans="2:8" s="14" customFormat="1" x14ac:dyDescent="0.25">
      <c r="B115" s="9"/>
      <c r="C115" s="10" t="s">
        <v>19</v>
      </c>
      <c r="D115" s="13">
        <v>1</v>
      </c>
      <c r="E115" s="12">
        <v>3.1</v>
      </c>
      <c r="F115" s="33">
        <f t="shared" si="10"/>
        <v>3100</v>
      </c>
      <c r="G115" s="33">
        <f t="shared" si="12"/>
        <v>3100</v>
      </c>
      <c r="H115" s="33">
        <f t="shared" si="11"/>
        <v>37200</v>
      </c>
    </row>
    <row r="116" spans="2:8" s="14" customFormat="1" x14ac:dyDescent="0.25">
      <c r="B116" s="9"/>
      <c r="C116" s="10" t="s">
        <v>20</v>
      </c>
      <c r="D116" s="15"/>
      <c r="E116" s="12">
        <v>1.5</v>
      </c>
      <c r="F116" s="33">
        <f t="shared" si="10"/>
        <v>1500</v>
      </c>
      <c r="G116" s="33">
        <f t="shared" si="12"/>
        <v>0</v>
      </c>
      <c r="H116" s="33">
        <f t="shared" si="11"/>
        <v>0</v>
      </c>
    </row>
    <row r="117" spans="2:8" s="14" customFormat="1" x14ac:dyDescent="0.25">
      <c r="B117" s="9"/>
      <c r="C117" s="10" t="s">
        <v>20</v>
      </c>
      <c r="D117" s="15">
        <v>1</v>
      </c>
      <c r="E117" s="12">
        <v>1.2</v>
      </c>
      <c r="F117" s="33">
        <f t="shared" si="10"/>
        <v>1200</v>
      </c>
      <c r="G117" s="33">
        <f t="shared" si="12"/>
        <v>1200</v>
      </c>
      <c r="H117" s="33">
        <f t="shared" si="11"/>
        <v>14400</v>
      </c>
    </row>
    <row r="118" spans="2:8" s="14" customFormat="1" x14ac:dyDescent="0.25">
      <c r="B118" s="9"/>
      <c r="C118" s="10" t="s">
        <v>21</v>
      </c>
      <c r="D118" s="15">
        <v>1</v>
      </c>
      <c r="E118" s="12">
        <v>1.2</v>
      </c>
      <c r="F118" s="33">
        <f t="shared" si="10"/>
        <v>1200</v>
      </c>
      <c r="G118" s="33">
        <f t="shared" si="12"/>
        <v>1200</v>
      </c>
      <c r="H118" s="33">
        <f t="shared" si="11"/>
        <v>14400</v>
      </c>
    </row>
    <row r="119" spans="2:8" s="14" customFormat="1" x14ac:dyDescent="0.25">
      <c r="B119" s="9"/>
      <c r="C119" s="10" t="s">
        <v>21</v>
      </c>
      <c r="D119" s="15">
        <v>1</v>
      </c>
      <c r="E119" s="12">
        <v>1</v>
      </c>
      <c r="F119" s="33">
        <f t="shared" si="10"/>
        <v>1000</v>
      </c>
      <c r="G119" s="33">
        <f t="shared" si="12"/>
        <v>1000</v>
      </c>
      <c r="H119" s="33">
        <f t="shared" si="11"/>
        <v>12000</v>
      </c>
    </row>
    <row r="120" spans="2:8" s="14" customFormat="1" x14ac:dyDescent="0.25">
      <c r="B120" s="9"/>
      <c r="C120" s="10" t="s">
        <v>21</v>
      </c>
      <c r="D120" s="15"/>
      <c r="E120" s="12">
        <v>0.8</v>
      </c>
      <c r="F120" s="33">
        <f t="shared" si="10"/>
        <v>800</v>
      </c>
      <c r="G120" s="33">
        <f t="shared" si="12"/>
        <v>0</v>
      </c>
      <c r="H120" s="33">
        <f t="shared" si="11"/>
        <v>0</v>
      </c>
    </row>
    <row r="121" spans="2:8" s="14" customFormat="1" ht="30" x14ac:dyDescent="0.25">
      <c r="B121" s="25">
        <v>2</v>
      </c>
      <c r="C121" s="26" t="s">
        <v>63</v>
      </c>
      <c r="D121" s="29">
        <f t="shared" ref="D121" si="15">SUM(D122:D128)</f>
        <v>4</v>
      </c>
      <c r="E121" s="28"/>
      <c r="F121" s="33"/>
      <c r="G121" s="28">
        <f>SUM(G122:G128)</f>
        <v>6500</v>
      </c>
      <c r="H121" s="28">
        <f t="shared" si="11"/>
        <v>78000</v>
      </c>
    </row>
    <row r="122" spans="2:8" s="14" customFormat="1" x14ac:dyDescent="0.25">
      <c r="B122" s="9"/>
      <c r="C122" s="10" t="s">
        <v>19</v>
      </c>
      <c r="D122" s="15">
        <v>1</v>
      </c>
      <c r="E122" s="12">
        <v>3.1</v>
      </c>
      <c r="F122" s="33">
        <f t="shared" si="10"/>
        <v>3100</v>
      </c>
      <c r="G122" s="33">
        <f t="shared" si="12"/>
        <v>3100</v>
      </c>
      <c r="H122" s="33">
        <f t="shared" si="11"/>
        <v>37200</v>
      </c>
    </row>
    <row r="123" spans="2:8" s="14" customFormat="1" ht="17.25" customHeight="1" x14ac:dyDescent="0.25">
      <c r="B123" s="9"/>
      <c r="C123" s="10" t="s">
        <v>14</v>
      </c>
      <c r="D123" s="15"/>
      <c r="E123" s="12">
        <v>2</v>
      </c>
      <c r="F123" s="33">
        <f t="shared" si="10"/>
        <v>2000</v>
      </c>
      <c r="G123" s="33">
        <f t="shared" si="12"/>
        <v>0</v>
      </c>
      <c r="H123" s="33">
        <f t="shared" si="11"/>
        <v>0</v>
      </c>
    </row>
    <row r="124" spans="2:8" s="14" customFormat="1" ht="17.25" customHeight="1" x14ac:dyDescent="0.25">
      <c r="B124" s="9"/>
      <c r="C124" s="10" t="s">
        <v>14</v>
      </c>
      <c r="D124" s="15">
        <v>1</v>
      </c>
      <c r="E124" s="12">
        <v>1.5</v>
      </c>
      <c r="F124" s="33">
        <f t="shared" si="10"/>
        <v>1500</v>
      </c>
      <c r="G124" s="33">
        <f t="shared" si="12"/>
        <v>1500</v>
      </c>
      <c r="H124" s="33">
        <f t="shared" si="11"/>
        <v>18000</v>
      </c>
    </row>
    <row r="125" spans="2:8" s="14" customFormat="1" x14ac:dyDescent="0.25">
      <c r="B125" s="9"/>
      <c r="C125" s="10" t="s">
        <v>20</v>
      </c>
      <c r="D125" s="15"/>
      <c r="E125" s="12">
        <v>1</v>
      </c>
      <c r="F125" s="33">
        <f t="shared" si="10"/>
        <v>1000</v>
      </c>
      <c r="G125" s="33">
        <f t="shared" si="12"/>
        <v>0</v>
      </c>
      <c r="H125" s="33">
        <f t="shared" si="11"/>
        <v>0</v>
      </c>
    </row>
    <row r="126" spans="2:8" s="14" customFormat="1" x14ac:dyDescent="0.25">
      <c r="B126" s="9"/>
      <c r="C126" s="10" t="s">
        <v>20</v>
      </c>
      <c r="D126" s="15">
        <v>1</v>
      </c>
      <c r="E126" s="12">
        <v>1</v>
      </c>
      <c r="F126" s="33">
        <f t="shared" si="10"/>
        <v>1000</v>
      </c>
      <c r="G126" s="33">
        <f t="shared" si="12"/>
        <v>1000</v>
      </c>
      <c r="H126" s="33">
        <f t="shared" si="11"/>
        <v>12000</v>
      </c>
    </row>
    <row r="127" spans="2:8" s="14" customFormat="1" x14ac:dyDescent="0.25">
      <c r="B127" s="9"/>
      <c r="C127" s="10" t="s">
        <v>21</v>
      </c>
      <c r="D127" s="15"/>
      <c r="E127" s="12">
        <v>1.5</v>
      </c>
      <c r="F127" s="33">
        <f t="shared" si="10"/>
        <v>1500</v>
      </c>
      <c r="G127" s="33">
        <f t="shared" si="12"/>
        <v>0</v>
      </c>
      <c r="H127" s="33">
        <f t="shared" si="11"/>
        <v>0</v>
      </c>
    </row>
    <row r="128" spans="2:8" s="14" customFormat="1" x14ac:dyDescent="0.25">
      <c r="B128" s="9"/>
      <c r="C128" s="10" t="s">
        <v>21</v>
      </c>
      <c r="D128" s="15">
        <v>1</v>
      </c>
      <c r="E128" s="12">
        <v>0.9</v>
      </c>
      <c r="F128" s="33">
        <f t="shared" si="10"/>
        <v>900</v>
      </c>
      <c r="G128" s="33">
        <f t="shared" si="12"/>
        <v>900</v>
      </c>
      <c r="H128" s="33">
        <f t="shared" si="11"/>
        <v>10800</v>
      </c>
    </row>
    <row r="129" spans="2:8" s="14" customFormat="1" x14ac:dyDescent="0.25">
      <c r="B129" s="25">
        <v>3</v>
      </c>
      <c r="C129" s="26" t="s">
        <v>64</v>
      </c>
      <c r="D129" s="29">
        <f>SUM(D130:D137)</f>
        <v>7</v>
      </c>
      <c r="E129" s="28"/>
      <c r="F129" s="33"/>
      <c r="G129" s="28">
        <f>SUM(G130:G137)</f>
        <v>13300</v>
      </c>
      <c r="H129" s="28">
        <f>G129*12</f>
        <v>159600</v>
      </c>
    </row>
    <row r="130" spans="2:8" s="14" customFormat="1" x14ac:dyDescent="0.25">
      <c r="B130" s="9"/>
      <c r="C130" s="10" t="s">
        <v>22</v>
      </c>
      <c r="D130" s="15">
        <v>1</v>
      </c>
      <c r="E130" s="12">
        <v>3.5</v>
      </c>
      <c r="F130" s="33">
        <f t="shared" si="10"/>
        <v>3500</v>
      </c>
      <c r="G130" s="33">
        <f t="shared" si="12"/>
        <v>3500</v>
      </c>
      <c r="H130" s="33">
        <f t="shared" si="11"/>
        <v>42000</v>
      </c>
    </row>
    <row r="131" spans="2:8" s="14" customFormat="1" x14ac:dyDescent="0.25">
      <c r="B131" s="9"/>
      <c r="C131" s="10" t="s">
        <v>14</v>
      </c>
      <c r="D131" s="15">
        <v>1</v>
      </c>
      <c r="E131" s="12">
        <v>2.8</v>
      </c>
      <c r="F131" s="33">
        <f t="shared" si="10"/>
        <v>2800</v>
      </c>
      <c r="G131" s="33">
        <f t="shared" si="12"/>
        <v>2800</v>
      </c>
      <c r="H131" s="33">
        <f t="shared" si="11"/>
        <v>33600</v>
      </c>
    </row>
    <row r="132" spans="2:8" s="14" customFormat="1" x14ac:dyDescent="0.25">
      <c r="B132" s="9"/>
      <c r="C132" s="10" t="s">
        <v>14</v>
      </c>
      <c r="D132" s="15">
        <v>1</v>
      </c>
      <c r="E132" s="12">
        <v>2.4</v>
      </c>
      <c r="F132" s="33">
        <f t="shared" si="10"/>
        <v>2400</v>
      </c>
      <c r="G132" s="33">
        <f t="shared" si="12"/>
        <v>2400</v>
      </c>
      <c r="H132" s="33">
        <f t="shared" si="11"/>
        <v>28800</v>
      </c>
    </row>
    <row r="133" spans="2:8" s="14" customFormat="1" x14ac:dyDescent="0.25">
      <c r="B133" s="9"/>
      <c r="C133" s="10" t="s">
        <v>14</v>
      </c>
      <c r="D133" s="15"/>
      <c r="E133" s="12">
        <v>1.6</v>
      </c>
      <c r="F133" s="33">
        <f t="shared" si="10"/>
        <v>1600</v>
      </c>
      <c r="G133" s="33">
        <f t="shared" si="12"/>
        <v>0</v>
      </c>
      <c r="H133" s="33">
        <f t="shared" si="11"/>
        <v>0</v>
      </c>
    </row>
    <row r="134" spans="2:8" s="14" customFormat="1" x14ac:dyDescent="0.25">
      <c r="B134" s="9"/>
      <c r="C134" s="10" t="s">
        <v>14</v>
      </c>
      <c r="D134" s="15">
        <v>1</v>
      </c>
      <c r="E134" s="12">
        <v>1.1499999999999999</v>
      </c>
      <c r="F134" s="33">
        <f t="shared" si="10"/>
        <v>1150</v>
      </c>
      <c r="G134" s="33">
        <f t="shared" si="12"/>
        <v>1150</v>
      </c>
      <c r="H134" s="33">
        <f t="shared" si="11"/>
        <v>13800</v>
      </c>
    </row>
    <row r="135" spans="2:8" s="14" customFormat="1" x14ac:dyDescent="0.25">
      <c r="B135" s="9"/>
      <c r="C135" s="10" t="s">
        <v>20</v>
      </c>
      <c r="D135" s="15">
        <v>1</v>
      </c>
      <c r="E135" s="12">
        <v>0.85</v>
      </c>
      <c r="F135" s="33">
        <f t="shared" si="10"/>
        <v>850</v>
      </c>
      <c r="G135" s="33">
        <f t="shared" si="12"/>
        <v>850</v>
      </c>
      <c r="H135" s="33">
        <f t="shared" si="11"/>
        <v>10200</v>
      </c>
    </row>
    <row r="136" spans="2:8" s="14" customFormat="1" x14ac:dyDescent="0.25">
      <c r="B136" s="9"/>
      <c r="C136" s="10" t="s">
        <v>21</v>
      </c>
      <c r="D136" s="15"/>
      <c r="E136" s="12">
        <v>1.5</v>
      </c>
      <c r="F136" s="33">
        <f t="shared" si="10"/>
        <v>1500</v>
      </c>
      <c r="G136" s="33">
        <f t="shared" si="12"/>
        <v>0</v>
      </c>
      <c r="H136" s="33">
        <f t="shared" si="11"/>
        <v>0</v>
      </c>
    </row>
    <row r="137" spans="2:8" s="14" customFormat="1" x14ac:dyDescent="0.25">
      <c r="B137" s="9"/>
      <c r="C137" s="10" t="s">
        <v>21</v>
      </c>
      <c r="D137" s="15">
        <v>2</v>
      </c>
      <c r="E137" s="12">
        <v>1.3</v>
      </c>
      <c r="F137" s="33">
        <f t="shared" si="10"/>
        <v>1300</v>
      </c>
      <c r="G137" s="33">
        <f t="shared" si="12"/>
        <v>2600</v>
      </c>
      <c r="H137" s="33">
        <f t="shared" si="11"/>
        <v>31200</v>
      </c>
    </row>
    <row r="138" spans="2:8" s="14" customFormat="1" ht="30.75" customHeight="1" x14ac:dyDescent="0.25">
      <c r="B138" s="25">
        <v>4</v>
      </c>
      <c r="C138" s="26" t="s">
        <v>65</v>
      </c>
      <c r="D138" s="29">
        <f>SUM(D139:D143)</f>
        <v>3</v>
      </c>
      <c r="E138" s="28"/>
      <c r="F138" s="33"/>
      <c r="G138" s="28">
        <f>SUM(G139:G143)</f>
        <v>5550</v>
      </c>
      <c r="H138" s="28">
        <f>G138*12</f>
        <v>66600</v>
      </c>
    </row>
    <row r="139" spans="2:8" s="14" customFormat="1" x14ac:dyDescent="0.25">
      <c r="B139" s="9"/>
      <c r="C139" s="10" t="s">
        <v>22</v>
      </c>
      <c r="D139" s="15">
        <v>1</v>
      </c>
      <c r="E139" s="12">
        <v>3.1</v>
      </c>
      <c r="F139" s="33">
        <f t="shared" si="10"/>
        <v>3100</v>
      </c>
      <c r="G139" s="33">
        <f t="shared" si="12"/>
        <v>3100</v>
      </c>
      <c r="H139" s="33">
        <f t="shared" si="11"/>
        <v>37200</v>
      </c>
    </row>
    <row r="140" spans="2:8" s="14" customFormat="1" x14ac:dyDescent="0.25">
      <c r="B140" s="9"/>
      <c r="C140" s="10" t="s">
        <v>14</v>
      </c>
      <c r="D140" s="15">
        <v>1</v>
      </c>
      <c r="E140" s="12">
        <v>1.3</v>
      </c>
      <c r="F140" s="33">
        <f t="shared" si="10"/>
        <v>1300</v>
      </c>
      <c r="G140" s="33">
        <f t="shared" si="12"/>
        <v>1300</v>
      </c>
      <c r="H140" s="33">
        <f t="shared" si="11"/>
        <v>15600</v>
      </c>
    </row>
    <row r="141" spans="2:8" s="14" customFormat="1" x14ac:dyDescent="0.25">
      <c r="B141" s="9"/>
      <c r="C141" s="10" t="s">
        <v>20</v>
      </c>
      <c r="D141" s="15">
        <v>1</v>
      </c>
      <c r="E141" s="12">
        <v>1.1499999999999999</v>
      </c>
      <c r="F141" s="33">
        <f t="shared" si="10"/>
        <v>1150</v>
      </c>
      <c r="G141" s="33">
        <f t="shared" si="12"/>
        <v>1150</v>
      </c>
      <c r="H141" s="33">
        <f t="shared" si="11"/>
        <v>13800</v>
      </c>
    </row>
    <row r="142" spans="2:8" s="14" customFormat="1" x14ac:dyDescent="0.25">
      <c r="B142" s="9"/>
      <c r="C142" s="10" t="s">
        <v>20</v>
      </c>
      <c r="D142" s="15"/>
      <c r="E142" s="12">
        <v>1.1499999999999999</v>
      </c>
      <c r="F142" s="33">
        <f t="shared" si="10"/>
        <v>1150</v>
      </c>
      <c r="G142" s="33">
        <f t="shared" si="12"/>
        <v>0</v>
      </c>
      <c r="H142" s="33">
        <f t="shared" si="11"/>
        <v>0</v>
      </c>
    </row>
    <row r="143" spans="2:8" s="14" customFormat="1" x14ac:dyDescent="0.25">
      <c r="B143" s="9"/>
      <c r="C143" s="10" t="s">
        <v>20</v>
      </c>
      <c r="D143" s="15"/>
      <c r="E143" s="12">
        <v>0.85</v>
      </c>
      <c r="F143" s="33">
        <f t="shared" si="10"/>
        <v>850</v>
      </c>
      <c r="G143" s="33">
        <f t="shared" si="12"/>
        <v>0</v>
      </c>
      <c r="H143" s="33">
        <f t="shared" si="11"/>
        <v>0</v>
      </c>
    </row>
    <row r="144" spans="2:8" s="30" customFormat="1" x14ac:dyDescent="0.25">
      <c r="B144" s="42"/>
      <c r="C144" s="17" t="s">
        <v>66</v>
      </c>
      <c r="D144" s="45">
        <f>D4+D5+D6+D7+D8+D9+D13+D20+D31+D49+D65+D82+D103+D111</f>
        <v>160</v>
      </c>
      <c r="E144" s="19"/>
      <c r="F144" s="40"/>
      <c r="G144" s="34">
        <f>G4+G5+G6+G7+G8+G9+G13+G20+G31+G49+G65+G82++G103+G111</f>
        <v>242100</v>
      </c>
      <c r="H144" s="46">
        <f>G144*12</f>
        <v>2905200</v>
      </c>
    </row>
    <row r="145" spans="4:8" x14ac:dyDescent="0.25">
      <c r="H145" s="47">
        <f>H144/3</f>
        <v>968400</v>
      </c>
    </row>
    <row r="146" spans="4:8" x14ac:dyDescent="0.25">
      <c r="D146" s="43"/>
      <c r="H146" s="44" t="e">
        <f>H144-#REF!</f>
        <v>#REF!</v>
      </c>
    </row>
  </sheetData>
  <autoFilter ref="B3:I145"/>
  <mergeCells count="2">
    <mergeCell ref="B2:C2"/>
    <mergeCell ref="D2:G2"/>
  </mergeCells>
  <pageMargins left="0.27" right="0.24" top="0.37" bottom="0.32" header="0.31496062992126" footer="0.31496062992126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5"/>
  <sheetViews>
    <sheetView tabSelected="1" workbookViewId="0">
      <selection activeCell="A3" sqref="A3:XFD456"/>
    </sheetView>
  </sheetViews>
  <sheetFormatPr defaultRowHeight="15" x14ac:dyDescent="0.25"/>
  <cols>
    <col min="1" max="1" width="5.5703125" customWidth="1"/>
    <col min="2" max="2" width="31.85546875" customWidth="1"/>
    <col min="3" max="3" width="11.140625" customWidth="1"/>
    <col min="4" max="4" width="15.7109375" customWidth="1"/>
    <col min="5" max="5" width="16.42578125" customWidth="1"/>
    <col min="6" max="6" width="15.7109375" customWidth="1"/>
    <col min="7" max="7" width="15.140625" customWidth="1"/>
  </cols>
  <sheetData>
    <row r="1" spans="1:7" x14ac:dyDescent="0.25">
      <c r="A1" s="50" t="s">
        <v>67</v>
      </c>
      <c r="B1" s="50"/>
      <c r="C1" s="51"/>
      <c r="D1" s="51"/>
      <c r="E1" s="51"/>
      <c r="F1" s="51"/>
      <c r="G1" s="51"/>
    </row>
    <row r="2" spans="1:7" ht="60" x14ac:dyDescent="0.25">
      <c r="A2" s="52"/>
      <c r="B2" s="53" t="s">
        <v>2</v>
      </c>
      <c r="C2" s="54" t="s">
        <v>7</v>
      </c>
      <c r="D2" s="55" t="s">
        <v>3</v>
      </c>
      <c r="E2" s="54" t="s">
        <v>4</v>
      </c>
      <c r="F2" s="54" t="s">
        <v>5</v>
      </c>
      <c r="G2" s="54" t="s">
        <v>6</v>
      </c>
    </row>
    <row r="3" spans="1:7" ht="24" x14ac:dyDescent="0.25">
      <c r="A3" s="56" t="s">
        <v>11</v>
      </c>
      <c r="B3" s="57" t="s">
        <v>68</v>
      </c>
      <c r="C3" s="58">
        <v>9</v>
      </c>
      <c r="D3" s="59"/>
      <c r="E3" s="60"/>
      <c r="F3" s="60">
        <v>6600</v>
      </c>
      <c r="G3" s="60">
        <v>79200</v>
      </c>
    </row>
    <row r="4" spans="1:7" x14ac:dyDescent="0.25">
      <c r="A4" s="61"/>
      <c r="B4" s="62" t="s">
        <v>69</v>
      </c>
      <c r="C4" s="63">
        <v>0</v>
      </c>
      <c r="D4" s="64">
        <v>1.8</v>
      </c>
      <c r="E4" s="65">
        <v>1800</v>
      </c>
      <c r="F4" s="65">
        <v>0</v>
      </c>
      <c r="G4" s="65">
        <v>0</v>
      </c>
    </row>
    <row r="5" spans="1:7" x14ac:dyDescent="0.25">
      <c r="A5" s="61"/>
      <c r="B5" s="62" t="s">
        <v>70</v>
      </c>
      <c r="C5" s="63">
        <v>1</v>
      </c>
      <c r="D5" s="64">
        <v>1.3</v>
      </c>
      <c r="E5" s="65">
        <v>1300</v>
      </c>
      <c r="F5" s="65">
        <v>1300</v>
      </c>
      <c r="G5" s="65">
        <v>15600</v>
      </c>
    </row>
    <row r="6" spans="1:7" x14ac:dyDescent="0.25">
      <c r="A6" s="61"/>
      <c r="B6" s="62" t="s">
        <v>71</v>
      </c>
      <c r="C6" s="63">
        <v>0</v>
      </c>
      <c r="D6" s="64">
        <v>0.7</v>
      </c>
      <c r="E6" s="65">
        <v>700</v>
      </c>
      <c r="F6" s="65">
        <v>0</v>
      </c>
      <c r="G6" s="65">
        <v>0</v>
      </c>
    </row>
    <row r="7" spans="1:7" x14ac:dyDescent="0.25">
      <c r="A7" s="61"/>
      <c r="B7" s="62" t="s">
        <v>72</v>
      </c>
      <c r="C7" s="63">
        <v>1</v>
      </c>
      <c r="D7" s="64">
        <v>0.8</v>
      </c>
      <c r="E7" s="65">
        <v>800</v>
      </c>
      <c r="F7" s="65">
        <v>800</v>
      </c>
      <c r="G7" s="65">
        <v>9600</v>
      </c>
    </row>
    <row r="8" spans="1:7" x14ac:dyDescent="0.25">
      <c r="A8" s="61"/>
      <c r="B8" s="62" t="s">
        <v>73</v>
      </c>
      <c r="C8" s="63">
        <v>0</v>
      </c>
      <c r="D8" s="64">
        <v>1</v>
      </c>
      <c r="E8" s="65">
        <v>1000</v>
      </c>
      <c r="F8" s="65">
        <v>0</v>
      </c>
      <c r="G8" s="65">
        <v>0</v>
      </c>
    </row>
    <row r="9" spans="1:7" x14ac:dyDescent="0.25">
      <c r="A9" s="61"/>
      <c r="B9" s="62" t="s">
        <v>74</v>
      </c>
      <c r="C9" s="63">
        <v>1</v>
      </c>
      <c r="D9" s="64">
        <v>0.8</v>
      </c>
      <c r="E9" s="65">
        <v>800</v>
      </c>
      <c r="F9" s="65">
        <v>800</v>
      </c>
      <c r="G9" s="65">
        <v>9600</v>
      </c>
    </row>
    <row r="10" spans="1:7" x14ac:dyDescent="0.25">
      <c r="A10" s="61"/>
      <c r="B10" s="62" t="s">
        <v>75</v>
      </c>
      <c r="C10" s="63">
        <v>0</v>
      </c>
      <c r="D10" s="64">
        <v>0.9</v>
      </c>
      <c r="E10" s="65">
        <v>900</v>
      </c>
      <c r="F10" s="65">
        <v>0</v>
      </c>
      <c r="G10" s="65">
        <v>0</v>
      </c>
    </row>
    <row r="11" spans="1:7" x14ac:dyDescent="0.25">
      <c r="A11" s="61"/>
      <c r="B11" s="62" t="s">
        <v>52</v>
      </c>
      <c r="C11" s="63">
        <v>2</v>
      </c>
      <c r="D11" s="64">
        <v>0.7</v>
      </c>
      <c r="E11" s="65">
        <v>700</v>
      </c>
      <c r="F11" s="65">
        <v>1400</v>
      </c>
      <c r="G11" s="65">
        <v>16800</v>
      </c>
    </row>
    <row r="12" spans="1:7" x14ac:dyDescent="0.25">
      <c r="A12" s="61"/>
      <c r="B12" s="62" t="s">
        <v>20</v>
      </c>
      <c r="C12" s="63">
        <v>3</v>
      </c>
      <c r="D12" s="64">
        <v>0.6</v>
      </c>
      <c r="E12" s="65">
        <v>600</v>
      </c>
      <c r="F12" s="65">
        <v>1800</v>
      </c>
      <c r="G12" s="65">
        <v>21600</v>
      </c>
    </row>
    <row r="13" spans="1:7" x14ac:dyDescent="0.25">
      <c r="A13" s="61"/>
      <c r="B13" s="62" t="s">
        <v>21</v>
      </c>
      <c r="C13" s="63">
        <v>1</v>
      </c>
      <c r="D13" s="64">
        <v>0.5</v>
      </c>
      <c r="E13" s="65">
        <v>500</v>
      </c>
      <c r="F13" s="65">
        <v>500</v>
      </c>
      <c r="G13" s="65">
        <v>6000</v>
      </c>
    </row>
    <row r="14" spans="1:7" ht="24" x14ac:dyDescent="0.25">
      <c r="A14" s="66">
        <v>1</v>
      </c>
      <c r="B14" s="67" t="s">
        <v>76</v>
      </c>
      <c r="C14" s="68">
        <v>0</v>
      </c>
      <c r="D14" s="69"/>
      <c r="E14" s="70"/>
      <c r="F14" s="70">
        <v>0</v>
      </c>
      <c r="G14" s="70">
        <v>0</v>
      </c>
    </row>
    <row r="15" spans="1:7" x14ac:dyDescent="0.25">
      <c r="A15" s="61"/>
      <c r="B15" s="62" t="s">
        <v>77</v>
      </c>
      <c r="C15" s="63">
        <v>0</v>
      </c>
      <c r="D15" s="64">
        <v>1</v>
      </c>
      <c r="E15" s="65">
        <v>1000</v>
      </c>
      <c r="F15" s="65">
        <v>0</v>
      </c>
      <c r="G15" s="65">
        <v>0</v>
      </c>
    </row>
    <row r="16" spans="1:7" x14ac:dyDescent="0.25">
      <c r="A16" s="61"/>
      <c r="B16" s="62" t="s">
        <v>52</v>
      </c>
      <c r="C16" s="63">
        <v>0</v>
      </c>
      <c r="D16" s="64">
        <v>0.65</v>
      </c>
      <c r="E16" s="65">
        <v>650</v>
      </c>
      <c r="F16" s="65">
        <v>0</v>
      </c>
      <c r="G16" s="65">
        <v>0</v>
      </c>
    </row>
    <row r="17" spans="1:7" x14ac:dyDescent="0.25">
      <c r="A17" s="61"/>
      <c r="B17" s="62" t="s">
        <v>78</v>
      </c>
      <c r="C17" s="63">
        <v>0</v>
      </c>
      <c r="D17" s="64">
        <v>0.55000000000000004</v>
      </c>
      <c r="E17" s="65">
        <v>550</v>
      </c>
      <c r="F17" s="65">
        <v>0</v>
      </c>
      <c r="G17" s="65">
        <v>0</v>
      </c>
    </row>
    <row r="18" spans="1:7" x14ac:dyDescent="0.25">
      <c r="A18" s="61"/>
      <c r="B18" s="62" t="s">
        <v>21</v>
      </c>
      <c r="C18" s="63">
        <v>0</v>
      </c>
      <c r="D18" s="64">
        <v>0.45</v>
      </c>
      <c r="E18" s="65">
        <v>450</v>
      </c>
      <c r="F18" s="65">
        <v>0</v>
      </c>
      <c r="G18" s="65">
        <v>0</v>
      </c>
    </row>
    <row r="19" spans="1:7" x14ac:dyDescent="0.25">
      <c r="A19" s="61"/>
      <c r="B19" s="62" t="s">
        <v>79</v>
      </c>
      <c r="C19" s="63">
        <v>0</v>
      </c>
      <c r="D19" s="64">
        <v>0.7</v>
      </c>
      <c r="E19" s="65">
        <v>700</v>
      </c>
      <c r="F19" s="65">
        <v>0</v>
      </c>
      <c r="G19" s="65">
        <v>0</v>
      </c>
    </row>
    <row r="20" spans="1:7" ht="24" x14ac:dyDescent="0.25">
      <c r="A20" s="66">
        <v>2</v>
      </c>
      <c r="B20" s="67" t="s">
        <v>80</v>
      </c>
      <c r="C20" s="68">
        <v>0</v>
      </c>
      <c r="D20" s="69"/>
      <c r="E20" s="70"/>
      <c r="F20" s="70">
        <v>0</v>
      </c>
      <c r="G20" s="70">
        <v>0</v>
      </c>
    </row>
    <row r="21" spans="1:7" x14ac:dyDescent="0.25">
      <c r="A21" s="61"/>
      <c r="B21" s="62" t="s">
        <v>77</v>
      </c>
      <c r="C21" s="63">
        <v>0</v>
      </c>
      <c r="D21" s="64">
        <v>1</v>
      </c>
      <c r="E21" s="65">
        <v>1000</v>
      </c>
      <c r="F21" s="65">
        <v>0</v>
      </c>
      <c r="G21" s="65">
        <v>0</v>
      </c>
    </row>
    <row r="22" spans="1:7" x14ac:dyDescent="0.25">
      <c r="A22" s="61"/>
      <c r="B22" s="62" t="s">
        <v>52</v>
      </c>
      <c r="C22" s="63">
        <v>0</v>
      </c>
      <c r="D22" s="64">
        <v>0.65</v>
      </c>
      <c r="E22" s="65">
        <v>650</v>
      </c>
      <c r="F22" s="65">
        <v>0</v>
      </c>
      <c r="G22" s="65">
        <v>0</v>
      </c>
    </row>
    <row r="23" spans="1:7" x14ac:dyDescent="0.25">
      <c r="A23" s="61"/>
      <c r="B23" s="62" t="s">
        <v>55</v>
      </c>
      <c r="C23" s="63">
        <v>0</v>
      </c>
      <c r="D23" s="64">
        <v>0.55000000000000004</v>
      </c>
      <c r="E23" s="65">
        <v>550</v>
      </c>
      <c r="F23" s="65">
        <v>0</v>
      </c>
      <c r="G23" s="65">
        <v>0</v>
      </c>
    </row>
    <row r="24" spans="1:7" x14ac:dyDescent="0.25">
      <c r="A24" s="61"/>
      <c r="B24" s="62" t="s">
        <v>21</v>
      </c>
      <c r="C24" s="63">
        <v>0</v>
      </c>
      <c r="D24" s="64">
        <v>0.45</v>
      </c>
      <c r="E24" s="65">
        <v>450</v>
      </c>
      <c r="F24" s="65">
        <v>0</v>
      </c>
      <c r="G24" s="65">
        <v>0</v>
      </c>
    </row>
    <row r="25" spans="1:7" x14ac:dyDescent="0.25">
      <c r="A25" s="61"/>
      <c r="B25" s="62" t="s">
        <v>79</v>
      </c>
      <c r="C25" s="63">
        <v>0</v>
      </c>
      <c r="D25" s="64">
        <v>0.7</v>
      </c>
      <c r="E25" s="65">
        <v>700</v>
      </c>
      <c r="F25" s="65">
        <v>0</v>
      </c>
      <c r="G25" s="65">
        <v>0</v>
      </c>
    </row>
    <row r="26" spans="1:7" x14ac:dyDescent="0.25">
      <c r="A26" s="66">
        <v>3</v>
      </c>
      <c r="B26" s="67" t="s">
        <v>81</v>
      </c>
      <c r="C26" s="68">
        <v>0</v>
      </c>
      <c r="D26" s="69"/>
      <c r="E26" s="70"/>
      <c r="F26" s="70">
        <v>0</v>
      </c>
      <c r="G26" s="70">
        <v>0</v>
      </c>
    </row>
    <row r="27" spans="1:7" x14ac:dyDescent="0.25">
      <c r="A27" s="61"/>
      <c r="B27" s="62" t="s">
        <v>77</v>
      </c>
      <c r="C27" s="63">
        <v>0</v>
      </c>
      <c r="D27" s="64">
        <v>1</v>
      </c>
      <c r="E27" s="65">
        <v>1000</v>
      </c>
      <c r="F27" s="65">
        <v>0</v>
      </c>
      <c r="G27" s="65">
        <v>0</v>
      </c>
    </row>
    <row r="28" spans="1:7" x14ac:dyDescent="0.25">
      <c r="A28" s="61"/>
      <c r="B28" s="62" t="s">
        <v>52</v>
      </c>
      <c r="C28" s="63">
        <v>0</v>
      </c>
      <c r="D28" s="64">
        <v>0.65</v>
      </c>
      <c r="E28" s="65">
        <v>650</v>
      </c>
      <c r="F28" s="65">
        <v>0</v>
      </c>
      <c r="G28" s="65">
        <v>0</v>
      </c>
    </row>
    <row r="29" spans="1:7" x14ac:dyDescent="0.25">
      <c r="A29" s="61"/>
      <c r="B29" s="62" t="s">
        <v>55</v>
      </c>
      <c r="C29" s="63">
        <v>0</v>
      </c>
      <c r="D29" s="64">
        <v>0.55000000000000004</v>
      </c>
      <c r="E29" s="65">
        <v>550</v>
      </c>
      <c r="F29" s="65">
        <v>0</v>
      </c>
      <c r="G29" s="65">
        <v>0</v>
      </c>
    </row>
    <row r="30" spans="1:7" x14ac:dyDescent="0.25">
      <c r="A30" s="61"/>
      <c r="B30" s="62" t="s">
        <v>21</v>
      </c>
      <c r="C30" s="63">
        <v>0</v>
      </c>
      <c r="D30" s="64">
        <v>0.45</v>
      </c>
      <c r="E30" s="65">
        <v>450</v>
      </c>
      <c r="F30" s="65">
        <v>0</v>
      </c>
      <c r="G30" s="65">
        <v>0</v>
      </c>
    </row>
    <row r="31" spans="1:7" x14ac:dyDescent="0.25">
      <c r="A31" s="61"/>
      <c r="B31" s="62" t="s">
        <v>79</v>
      </c>
      <c r="C31" s="63">
        <v>0</v>
      </c>
      <c r="D31" s="64">
        <v>0.7</v>
      </c>
      <c r="E31" s="65">
        <v>700</v>
      </c>
      <c r="F31" s="65">
        <v>0</v>
      </c>
      <c r="G31" s="65">
        <v>0</v>
      </c>
    </row>
    <row r="32" spans="1:7" ht="24" x14ac:dyDescent="0.25">
      <c r="A32" s="66">
        <v>4</v>
      </c>
      <c r="B32" s="67" t="s">
        <v>82</v>
      </c>
      <c r="C32" s="68">
        <v>0</v>
      </c>
      <c r="D32" s="69"/>
      <c r="E32" s="70"/>
      <c r="F32" s="70">
        <v>0</v>
      </c>
      <c r="G32" s="70">
        <v>0</v>
      </c>
    </row>
    <row r="33" spans="1:7" x14ac:dyDescent="0.25">
      <c r="A33" s="61"/>
      <c r="B33" s="62" t="s">
        <v>77</v>
      </c>
      <c r="C33" s="63">
        <v>0</v>
      </c>
      <c r="D33" s="64">
        <v>1</v>
      </c>
      <c r="E33" s="65">
        <v>1000</v>
      </c>
      <c r="F33" s="65">
        <v>0</v>
      </c>
      <c r="G33" s="65">
        <v>0</v>
      </c>
    </row>
    <row r="34" spans="1:7" x14ac:dyDescent="0.25">
      <c r="A34" s="61"/>
      <c r="B34" s="62" t="s">
        <v>52</v>
      </c>
      <c r="C34" s="63">
        <v>0</v>
      </c>
      <c r="D34" s="64">
        <v>0.65</v>
      </c>
      <c r="E34" s="65">
        <v>650</v>
      </c>
      <c r="F34" s="65">
        <v>0</v>
      </c>
      <c r="G34" s="65">
        <v>0</v>
      </c>
    </row>
    <row r="35" spans="1:7" x14ac:dyDescent="0.25">
      <c r="A35" s="61"/>
      <c r="B35" s="62" t="s">
        <v>55</v>
      </c>
      <c r="C35" s="63">
        <v>0</v>
      </c>
      <c r="D35" s="64">
        <v>0.55000000000000004</v>
      </c>
      <c r="E35" s="65">
        <v>550</v>
      </c>
      <c r="F35" s="65">
        <v>0</v>
      </c>
      <c r="G35" s="65">
        <v>0</v>
      </c>
    </row>
    <row r="36" spans="1:7" x14ac:dyDescent="0.25">
      <c r="A36" s="61"/>
      <c r="B36" s="62" t="s">
        <v>21</v>
      </c>
      <c r="C36" s="63">
        <v>0</v>
      </c>
      <c r="D36" s="64">
        <v>0.45</v>
      </c>
      <c r="E36" s="65">
        <v>450</v>
      </c>
      <c r="F36" s="65">
        <v>0</v>
      </c>
      <c r="G36" s="65">
        <v>0</v>
      </c>
    </row>
    <row r="37" spans="1:7" x14ac:dyDescent="0.25">
      <c r="A37" s="61"/>
      <c r="B37" s="62" t="s">
        <v>79</v>
      </c>
      <c r="C37" s="63">
        <v>0</v>
      </c>
      <c r="D37" s="64">
        <v>0.7</v>
      </c>
      <c r="E37" s="65">
        <v>700</v>
      </c>
      <c r="F37" s="65">
        <v>0</v>
      </c>
      <c r="G37" s="65">
        <v>0</v>
      </c>
    </row>
    <row r="38" spans="1:7" ht="24" x14ac:dyDescent="0.25">
      <c r="A38" s="66">
        <v>5</v>
      </c>
      <c r="B38" s="67" t="s">
        <v>83</v>
      </c>
      <c r="C38" s="68">
        <v>0</v>
      </c>
      <c r="D38" s="69"/>
      <c r="E38" s="70"/>
      <c r="F38" s="70">
        <v>0</v>
      </c>
      <c r="G38" s="70">
        <v>0</v>
      </c>
    </row>
    <row r="39" spans="1:7" x14ac:dyDescent="0.25">
      <c r="A39" s="61"/>
      <c r="B39" s="62" t="s">
        <v>77</v>
      </c>
      <c r="C39" s="63">
        <v>0</v>
      </c>
      <c r="D39" s="64">
        <v>1</v>
      </c>
      <c r="E39" s="65">
        <v>1000</v>
      </c>
      <c r="F39" s="65">
        <v>0</v>
      </c>
      <c r="G39" s="65">
        <v>0</v>
      </c>
    </row>
    <row r="40" spans="1:7" x14ac:dyDescent="0.25">
      <c r="A40" s="61"/>
      <c r="B40" s="62" t="s">
        <v>52</v>
      </c>
      <c r="C40" s="63">
        <v>0</v>
      </c>
      <c r="D40" s="64">
        <v>0.65</v>
      </c>
      <c r="E40" s="65">
        <v>650</v>
      </c>
      <c r="F40" s="65">
        <v>0</v>
      </c>
      <c r="G40" s="65">
        <v>0</v>
      </c>
    </row>
    <row r="41" spans="1:7" x14ac:dyDescent="0.25">
      <c r="A41" s="61"/>
      <c r="B41" s="62" t="s">
        <v>55</v>
      </c>
      <c r="C41" s="63">
        <v>0</v>
      </c>
      <c r="D41" s="64">
        <v>0.55000000000000004</v>
      </c>
      <c r="E41" s="65">
        <v>550</v>
      </c>
      <c r="F41" s="65">
        <v>0</v>
      </c>
      <c r="G41" s="65">
        <v>0</v>
      </c>
    </row>
    <row r="42" spans="1:7" x14ac:dyDescent="0.25">
      <c r="A42" s="61"/>
      <c r="B42" s="62" t="s">
        <v>21</v>
      </c>
      <c r="C42" s="63">
        <v>0</v>
      </c>
      <c r="D42" s="64">
        <v>0.45</v>
      </c>
      <c r="E42" s="65">
        <v>450</v>
      </c>
      <c r="F42" s="65">
        <v>0</v>
      </c>
      <c r="G42" s="65">
        <v>0</v>
      </c>
    </row>
    <row r="43" spans="1:7" x14ac:dyDescent="0.25">
      <c r="A43" s="61"/>
      <c r="B43" s="62" t="s">
        <v>79</v>
      </c>
      <c r="C43" s="63">
        <v>0</v>
      </c>
      <c r="D43" s="64">
        <v>0.7</v>
      </c>
      <c r="E43" s="65">
        <v>700</v>
      </c>
      <c r="F43" s="65">
        <v>0</v>
      </c>
      <c r="G43" s="65">
        <v>0</v>
      </c>
    </row>
    <row r="44" spans="1:7" x14ac:dyDescent="0.25">
      <c r="A44" s="66">
        <v>6</v>
      </c>
      <c r="B44" s="67" t="s">
        <v>84</v>
      </c>
      <c r="C44" s="68">
        <v>0</v>
      </c>
      <c r="D44" s="69"/>
      <c r="E44" s="70"/>
      <c r="F44" s="70">
        <v>0</v>
      </c>
      <c r="G44" s="70">
        <v>0</v>
      </c>
    </row>
    <row r="45" spans="1:7" x14ac:dyDescent="0.25">
      <c r="A45" s="61"/>
      <c r="B45" s="62" t="s">
        <v>77</v>
      </c>
      <c r="C45" s="63">
        <v>0</v>
      </c>
      <c r="D45" s="64">
        <v>1</v>
      </c>
      <c r="E45" s="65">
        <v>1000</v>
      </c>
      <c r="F45" s="65">
        <v>0</v>
      </c>
      <c r="G45" s="65">
        <v>0</v>
      </c>
    </row>
    <row r="46" spans="1:7" x14ac:dyDescent="0.25">
      <c r="A46" s="61"/>
      <c r="B46" s="62" t="s">
        <v>52</v>
      </c>
      <c r="C46" s="63">
        <v>0</v>
      </c>
      <c r="D46" s="64">
        <v>0.65</v>
      </c>
      <c r="E46" s="65">
        <v>650</v>
      </c>
      <c r="F46" s="65">
        <v>0</v>
      </c>
      <c r="G46" s="65">
        <v>0</v>
      </c>
    </row>
    <row r="47" spans="1:7" x14ac:dyDescent="0.25">
      <c r="A47" s="61"/>
      <c r="B47" s="62" t="s">
        <v>55</v>
      </c>
      <c r="C47" s="63">
        <v>0</v>
      </c>
      <c r="D47" s="64">
        <v>0.55000000000000004</v>
      </c>
      <c r="E47" s="65">
        <v>550</v>
      </c>
      <c r="F47" s="65">
        <v>0</v>
      </c>
      <c r="G47" s="65">
        <v>0</v>
      </c>
    </row>
    <row r="48" spans="1:7" x14ac:dyDescent="0.25">
      <c r="A48" s="61"/>
      <c r="B48" s="62" t="s">
        <v>21</v>
      </c>
      <c r="C48" s="63">
        <v>0</v>
      </c>
      <c r="D48" s="64">
        <v>0.45</v>
      </c>
      <c r="E48" s="65">
        <v>450</v>
      </c>
      <c r="F48" s="65">
        <v>0</v>
      </c>
      <c r="G48" s="65">
        <v>0</v>
      </c>
    </row>
    <row r="49" spans="1:7" x14ac:dyDescent="0.25">
      <c r="A49" s="61"/>
      <c r="B49" s="62" t="s">
        <v>79</v>
      </c>
      <c r="C49" s="63">
        <v>0</v>
      </c>
      <c r="D49" s="64">
        <v>0.7</v>
      </c>
      <c r="E49" s="65">
        <v>700</v>
      </c>
      <c r="F49" s="65">
        <v>0</v>
      </c>
      <c r="G49" s="65">
        <v>0</v>
      </c>
    </row>
    <row r="50" spans="1:7" ht="24" x14ac:dyDescent="0.25">
      <c r="A50" s="66">
        <v>7</v>
      </c>
      <c r="B50" s="67" t="s">
        <v>85</v>
      </c>
      <c r="C50" s="68">
        <v>0</v>
      </c>
      <c r="D50" s="69"/>
      <c r="E50" s="70"/>
      <c r="F50" s="70">
        <v>0</v>
      </c>
      <c r="G50" s="70">
        <v>0</v>
      </c>
    </row>
    <row r="51" spans="1:7" x14ac:dyDescent="0.25">
      <c r="A51" s="61"/>
      <c r="B51" s="62" t="s">
        <v>77</v>
      </c>
      <c r="C51" s="63">
        <v>0</v>
      </c>
      <c r="D51" s="64">
        <v>1</v>
      </c>
      <c r="E51" s="65">
        <v>1000</v>
      </c>
      <c r="F51" s="65">
        <v>0</v>
      </c>
      <c r="G51" s="65">
        <v>0</v>
      </c>
    </row>
    <row r="52" spans="1:7" x14ac:dyDescent="0.25">
      <c r="A52" s="61"/>
      <c r="B52" s="62" t="s">
        <v>52</v>
      </c>
      <c r="C52" s="63">
        <v>0</v>
      </c>
      <c r="D52" s="64">
        <v>0.65</v>
      </c>
      <c r="E52" s="65">
        <v>650</v>
      </c>
      <c r="F52" s="65">
        <v>0</v>
      </c>
      <c r="G52" s="65">
        <v>0</v>
      </c>
    </row>
    <row r="53" spans="1:7" x14ac:dyDescent="0.25">
      <c r="A53" s="61"/>
      <c r="B53" s="62" t="s">
        <v>55</v>
      </c>
      <c r="C53" s="63">
        <v>0</v>
      </c>
      <c r="D53" s="64">
        <v>0.55000000000000004</v>
      </c>
      <c r="E53" s="65">
        <v>550</v>
      </c>
      <c r="F53" s="65">
        <v>0</v>
      </c>
      <c r="G53" s="65">
        <v>0</v>
      </c>
    </row>
    <row r="54" spans="1:7" x14ac:dyDescent="0.25">
      <c r="A54" s="61"/>
      <c r="B54" s="62" t="s">
        <v>21</v>
      </c>
      <c r="C54" s="63">
        <v>0</v>
      </c>
      <c r="D54" s="64">
        <v>0.45</v>
      </c>
      <c r="E54" s="65">
        <v>450</v>
      </c>
      <c r="F54" s="65">
        <v>0</v>
      </c>
      <c r="G54" s="65">
        <v>0</v>
      </c>
    </row>
    <row r="55" spans="1:7" x14ac:dyDescent="0.25">
      <c r="A55" s="61"/>
      <c r="B55" s="62" t="s">
        <v>79</v>
      </c>
      <c r="C55" s="63">
        <v>0</v>
      </c>
      <c r="D55" s="64">
        <v>0.7</v>
      </c>
      <c r="E55" s="65">
        <v>700</v>
      </c>
      <c r="F55" s="65">
        <v>0</v>
      </c>
      <c r="G55" s="65">
        <v>0</v>
      </c>
    </row>
    <row r="56" spans="1:7" x14ac:dyDescent="0.25">
      <c r="A56" s="66">
        <v>8</v>
      </c>
      <c r="B56" s="67" t="s">
        <v>86</v>
      </c>
      <c r="C56" s="68">
        <v>0</v>
      </c>
      <c r="D56" s="69"/>
      <c r="E56" s="70"/>
      <c r="F56" s="70">
        <v>0</v>
      </c>
      <c r="G56" s="70">
        <v>0</v>
      </c>
    </row>
    <row r="57" spans="1:7" x14ac:dyDescent="0.25">
      <c r="A57" s="61"/>
      <c r="B57" s="62" t="s">
        <v>77</v>
      </c>
      <c r="C57" s="63">
        <v>0</v>
      </c>
      <c r="D57" s="64">
        <v>1</v>
      </c>
      <c r="E57" s="65">
        <v>1000</v>
      </c>
      <c r="F57" s="65">
        <v>0</v>
      </c>
      <c r="G57" s="65">
        <v>0</v>
      </c>
    </row>
    <row r="58" spans="1:7" x14ac:dyDescent="0.25">
      <c r="A58" s="61"/>
      <c r="B58" s="62" t="s">
        <v>52</v>
      </c>
      <c r="C58" s="63">
        <v>0</v>
      </c>
      <c r="D58" s="64">
        <v>0.65</v>
      </c>
      <c r="E58" s="65">
        <v>650</v>
      </c>
      <c r="F58" s="65">
        <v>0</v>
      </c>
      <c r="G58" s="65">
        <v>0</v>
      </c>
    </row>
    <row r="59" spans="1:7" x14ac:dyDescent="0.25">
      <c r="A59" s="61"/>
      <c r="B59" s="62" t="s">
        <v>55</v>
      </c>
      <c r="C59" s="63">
        <v>0</v>
      </c>
      <c r="D59" s="64">
        <v>0.55000000000000004</v>
      </c>
      <c r="E59" s="65">
        <v>550</v>
      </c>
      <c r="F59" s="65">
        <v>0</v>
      </c>
      <c r="G59" s="65">
        <v>0</v>
      </c>
    </row>
    <row r="60" spans="1:7" x14ac:dyDescent="0.25">
      <c r="A60" s="61"/>
      <c r="B60" s="62" t="s">
        <v>21</v>
      </c>
      <c r="C60" s="63">
        <v>0</v>
      </c>
      <c r="D60" s="64">
        <v>0.45</v>
      </c>
      <c r="E60" s="65">
        <v>450</v>
      </c>
      <c r="F60" s="65">
        <v>0</v>
      </c>
      <c r="G60" s="65">
        <v>0</v>
      </c>
    </row>
    <row r="61" spans="1:7" x14ac:dyDescent="0.25">
      <c r="A61" s="61"/>
      <c r="B61" s="62" t="s">
        <v>79</v>
      </c>
      <c r="C61" s="63">
        <v>0</v>
      </c>
      <c r="D61" s="64">
        <v>0.7</v>
      </c>
      <c r="E61" s="65">
        <v>700</v>
      </c>
      <c r="F61" s="65">
        <v>0</v>
      </c>
      <c r="G61" s="65">
        <v>0</v>
      </c>
    </row>
    <row r="62" spans="1:7" x14ac:dyDescent="0.25">
      <c r="A62" s="66">
        <v>9</v>
      </c>
      <c r="B62" s="67" t="s">
        <v>87</v>
      </c>
      <c r="C62" s="68">
        <v>0</v>
      </c>
      <c r="D62" s="69"/>
      <c r="E62" s="70"/>
      <c r="F62" s="70">
        <v>0</v>
      </c>
      <c r="G62" s="70">
        <v>0</v>
      </c>
    </row>
    <row r="63" spans="1:7" x14ac:dyDescent="0.25">
      <c r="A63" s="61"/>
      <c r="B63" s="62" t="s">
        <v>77</v>
      </c>
      <c r="C63" s="63">
        <v>0</v>
      </c>
      <c r="D63" s="64">
        <v>1</v>
      </c>
      <c r="E63" s="65">
        <v>1000</v>
      </c>
      <c r="F63" s="65">
        <v>0</v>
      </c>
      <c r="G63" s="65">
        <v>0</v>
      </c>
    </row>
    <row r="64" spans="1:7" x14ac:dyDescent="0.25">
      <c r="A64" s="61"/>
      <c r="B64" s="62" t="s">
        <v>52</v>
      </c>
      <c r="C64" s="63">
        <v>0</v>
      </c>
      <c r="D64" s="64">
        <v>0.65</v>
      </c>
      <c r="E64" s="65">
        <v>650</v>
      </c>
      <c r="F64" s="65">
        <v>0</v>
      </c>
      <c r="G64" s="65">
        <v>0</v>
      </c>
    </row>
    <row r="65" spans="1:7" x14ac:dyDescent="0.25">
      <c r="A65" s="61"/>
      <c r="B65" s="62" t="s">
        <v>55</v>
      </c>
      <c r="C65" s="63">
        <v>0</v>
      </c>
      <c r="D65" s="64">
        <v>0.55000000000000004</v>
      </c>
      <c r="E65" s="65">
        <v>550</v>
      </c>
      <c r="F65" s="65">
        <v>0</v>
      </c>
      <c r="G65" s="65">
        <v>0</v>
      </c>
    </row>
    <row r="66" spans="1:7" x14ac:dyDescent="0.25">
      <c r="A66" s="61"/>
      <c r="B66" s="62" t="s">
        <v>21</v>
      </c>
      <c r="C66" s="63">
        <v>0</v>
      </c>
      <c r="D66" s="64">
        <v>0.45</v>
      </c>
      <c r="E66" s="65">
        <v>450</v>
      </c>
      <c r="F66" s="65">
        <v>0</v>
      </c>
      <c r="G66" s="65">
        <v>0</v>
      </c>
    </row>
    <row r="67" spans="1:7" x14ac:dyDescent="0.25">
      <c r="A67" s="61"/>
      <c r="B67" s="62" t="s">
        <v>79</v>
      </c>
      <c r="C67" s="63">
        <v>0</v>
      </c>
      <c r="D67" s="64">
        <v>0.7</v>
      </c>
      <c r="E67" s="65">
        <v>700</v>
      </c>
      <c r="F67" s="65">
        <v>0</v>
      </c>
      <c r="G67" s="65">
        <v>0</v>
      </c>
    </row>
    <row r="68" spans="1:7" x14ac:dyDescent="0.25">
      <c r="A68" s="66">
        <v>10</v>
      </c>
      <c r="B68" s="67" t="s">
        <v>88</v>
      </c>
      <c r="C68" s="68">
        <v>0</v>
      </c>
      <c r="D68" s="69"/>
      <c r="E68" s="70"/>
      <c r="F68" s="70">
        <v>0</v>
      </c>
      <c r="G68" s="70">
        <v>0</v>
      </c>
    </row>
    <row r="69" spans="1:7" x14ac:dyDescent="0.25">
      <c r="A69" s="61"/>
      <c r="B69" s="62" t="s">
        <v>77</v>
      </c>
      <c r="C69" s="63">
        <v>0</v>
      </c>
      <c r="D69" s="64">
        <v>1</v>
      </c>
      <c r="E69" s="65">
        <v>1000</v>
      </c>
      <c r="F69" s="65">
        <v>0</v>
      </c>
      <c r="G69" s="65">
        <v>0</v>
      </c>
    </row>
    <row r="70" spans="1:7" x14ac:dyDescent="0.25">
      <c r="A70" s="61"/>
      <c r="B70" s="62" t="s">
        <v>52</v>
      </c>
      <c r="C70" s="63">
        <v>0</v>
      </c>
      <c r="D70" s="64">
        <v>0.65</v>
      </c>
      <c r="E70" s="65">
        <v>650</v>
      </c>
      <c r="F70" s="65">
        <v>0</v>
      </c>
      <c r="G70" s="65">
        <v>0</v>
      </c>
    </row>
    <row r="71" spans="1:7" x14ac:dyDescent="0.25">
      <c r="A71" s="61"/>
      <c r="B71" s="62" t="s">
        <v>55</v>
      </c>
      <c r="C71" s="63">
        <v>0</v>
      </c>
      <c r="D71" s="64">
        <v>0.55000000000000004</v>
      </c>
      <c r="E71" s="65">
        <v>550</v>
      </c>
      <c r="F71" s="65">
        <v>0</v>
      </c>
      <c r="G71" s="65">
        <v>0</v>
      </c>
    </row>
    <row r="72" spans="1:7" x14ac:dyDescent="0.25">
      <c r="A72" s="61"/>
      <c r="B72" s="62" t="s">
        <v>21</v>
      </c>
      <c r="C72" s="63">
        <v>0</v>
      </c>
      <c r="D72" s="64">
        <v>0.45</v>
      </c>
      <c r="E72" s="65">
        <v>450</v>
      </c>
      <c r="F72" s="65">
        <v>0</v>
      </c>
      <c r="G72" s="65">
        <v>0</v>
      </c>
    </row>
    <row r="73" spans="1:7" x14ac:dyDescent="0.25">
      <c r="A73" s="61"/>
      <c r="B73" s="62" t="s">
        <v>79</v>
      </c>
      <c r="C73" s="63">
        <v>0</v>
      </c>
      <c r="D73" s="64">
        <v>0.7</v>
      </c>
      <c r="E73" s="65">
        <v>700</v>
      </c>
      <c r="F73" s="65">
        <v>0</v>
      </c>
      <c r="G73" s="65">
        <v>0</v>
      </c>
    </row>
    <row r="74" spans="1:7" ht="24" x14ac:dyDescent="0.25">
      <c r="A74" s="66">
        <v>11</v>
      </c>
      <c r="B74" s="67" t="s">
        <v>89</v>
      </c>
      <c r="C74" s="68">
        <v>0</v>
      </c>
      <c r="D74" s="69"/>
      <c r="E74" s="70"/>
      <c r="F74" s="70">
        <v>0</v>
      </c>
      <c r="G74" s="70">
        <v>0</v>
      </c>
    </row>
    <row r="75" spans="1:7" x14ac:dyDescent="0.25">
      <c r="A75" s="61"/>
      <c r="B75" s="62" t="s">
        <v>77</v>
      </c>
      <c r="C75" s="63">
        <v>0</v>
      </c>
      <c r="D75" s="64">
        <v>1</v>
      </c>
      <c r="E75" s="65">
        <v>1000</v>
      </c>
      <c r="F75" s="65">
        <v>0</v>
      </c>
      <c r="G75" s="65">
        <v>0</v>
      </c>
    </row>
    <row r="76" spans="1:7" x14ac:dyDescent="0.25">
      <c r="A76" s="61"/>
      <c r="B76" s="62" t="s">
        <v>52</v>
      </c>
      <c r="C76" s="63">
        <v>0</v>
      </c>
      <c r="D76" s="64">
        <v>0.65</v>
      </c>
      <c r="E76" s="65">
        <v>650</v>
      </c>
      <c r="F76" s="65">
        <v>0</v>
      </c>
      <c r="G76" s="65">
        <v>0</v>
      </c>
    </row>
    <row r="77" spans="1:7" x14ac:dyDescent="0.25">
      <c r="A77" s="61"/>
      <c r="B77" s="62" t="s">
        <v>55</v>
      </c>
      <c r="C77" s="63">
        <v>0</v>
      </c>
      <c r="D77" s="64">
        <v>0.55000000000000004</v>
      </c>
      <c r="E77" s="65">
        <v>550</v>
      </c>
      <c r="F77" s="65">
        <v>0</v>
      </c>
      <c r="G77" s="65">
        <v>0</v>
      </c>
    </row>
    <row r="78" spans="1:7" x14ac:dyDescent="0.25">
      <c r="A78" s="61"/>
      <c r="B78" s="62" t="s">
        <v>21</v>
      </c>
      <c r="C78" s="63">
        <v>0</v>
      </c>
      <c r="D78" s="64">
        <v>0.45</v>
      </c>
      <c r="E78" s="65">
        <v>450</v>
      </c>
      <c r="F78" s="65">
        <v>0</v>
      </c>
      <c r="G78" s="65">
        <v>0</v>
      </c>
    </row>
    <row r="79" spans="1:7" x14ac:dyDescent="0.25">
      <c r="A79" s="61"/>
      <c r="B79" s="62" t="s">
        <v>79</v>
      </c>
      <c r="C79" s="63">
        <v>0</v>
      </c>
      <c r="D79" s="64">
        <v>0.7</v>
      </c>
      <c r="E79" s="65">
        <v>700</v>
      </c>
      <c r="F79" s="65">
        <v>0</v>
      </c>
      <c r="G79" s="65">
        <v>0</v>
      </c>
    </row>
    <row r="80" spans="1:7" ht="36" x14ac:dyDescent="0.25">
      <c r="A80" s="59" t="s">
        <v>15</v>
      </c>
      <c r="B80" s="57" t="s">
        <v>90</v>
      </c>
      <c r="C80" s="58">
        <v>5</v>
      </c>
      <c r="D80" s="59"/>
      <c r="E80" s="72"/>
      <c r="F80" s="71">
        <v>4200</v>
      </c>
      <c r="G80" s="71">
        <v>50400</v>
      </c>
    </row>
    <row r="81" spans="1:7" x14ac:dyDescent="0.25">
      <c r="A81" s="61"/>
      <c r="B81" s="62" t="s">
        <v>69</v>
      </c>
      <c r="C81" s="63">
        <v>0</v>
      </c>
      <c r="D81" s="64">
        <v>1.8</v>
      </c>
      <c r="E81" s="65">
        <v>1800</v>
      </c>
      <c r="F81" s="65">
        <v>0</v>
      </c>
      <c r="G81" s="65">
        <v>0</v>
      </c>
    </row>
    <row r="82" spans="1:7" x14ac:dyDescent="0.25">
      <c r="A82" s="61"/>
      <c r="B82" s="62" t="s">
        <v>70</v>
      </c>
      <c r="C82" s="63">
        <v>1</v>
      </c>
      <c r="D82" s="64">
        <v>1.3</v>
      </c>
      <c r="E82" s="65">
        <v>1300</v>
      </c>
      <c r="F82" s="65">
        <v>1300</v>
      </c>
      <c r="G82" s="65">
        <v>15600</v>
      </c>
    </row>
    <row r="83" spans="1:7" x14ac:dyDescent="0.25">
      <c r="A83" s="61"/>
      <c r="B83" s="62" t="s">
        <v>71</v>
      </c>
      <c r="C83" s="63">
        <v>0</v>
      </c>
      <c r="D83" s="64">
        <v>0.7</v>
      </c>
      <c r="E83" s="65">
        <v>700</v>
      </c>
      <c r="F83" s="65">
        <v>0</v>
      </c>
      <c r="G83" s="65">
        <v>0</v>
      </c>
    </row>
    <row r="84" spans="1:7" x14ac:dyDescent="0.25">
      <c r="A84" s="61"/>
      <c r="B84" s="62" t="s">
        <v>72</v>
      </c>
      <c r="C84" s="63">
        <v>1</v>
      </c>
      <c r="D84" s="64">
        <v>0.8</v>
      </c>
      <c r="E84" s="65">
        <v>800</v>
      </c>
      <c r="F84" s="65">
        <v>800</v>
      </c>
      <c r="G84" s="65">
        <v>9600</v>
      </c>
    </row>
    <row r="85" spans="1:7" x14ac:dyDescent="0.25">
      <c r="A85" s="61"/>
      <c r="B85" s="62" t="s">
        <v>73</v>
      </c>
      <c r="C85" s="63">
        <v>0</v>
      </c>
      <c r="D85" s="64">
        <v>1</v>
      </c>
      <c r="E85" s="65">
        <v>1000</v>
      </c>
      <c r="F85" s="65">
        <v>0</v>
      </c>
      <c r="G85" s="65">
        <v>0</v>
      </c>
    </row>
    <row r="86" spans="1:7" x14ac:dyDescent="0.25">
      <c r="A86" s="61"/>
      <c r="B86" s="62" t="s">
        <v>91</v>
      </c>
      <c r="C86" s="63">
        <v>1</v>
      </c>
      <c r="D86" s="64">
        <v>0.8</v>
      </c>
      <c r="E86" s="65">
        <v>800</v>
      </c>
      <c r="F86" s="65">
        <v>800</v>
      </c>
      <c r="G86" s="65">
        <v>9600</v>
      </c>
    </row>
    <row r="87" spans="1:7" x14ac:dyDescent="0.25">
      <c r="A87" s="61"/>
      <c r="B87" s="62" t="s">
        <v>92</v>
      </c>
      <c r="C87" s="63">
        <v>0</v>
      </c>
      <c r="D87" s="64">
        <v>0.9</v>
      </c>
      <c r="E87" s="65">
        <v>900</v>
      </c>
      <c r="F87" s="65">
        <v>0</v>
      </c>
      <c r="G87" s="65">
        <v>0</v>
      </c>
    </row>
    <row r="88" spans="1:7" x14ac:dyDescent="0.25">
      <c r="A88" s="61"/>
      <c r="B88" s="62" t="s">
        <v>52</v>
      </c>
      <c r="C88" s="63">
        <v>1</v>
      </c>
      <c r="D88" s="64">
        <v>0.7</v>
      </c>
      <c r="E88" s="65">
        <v>700</v>
      </c>
      <c r="F88" s="65">
        <v>700</v>
      </c>
      <c r="G88" s="65">
        <v>8400</v>
      </c>
    </row>
    <row r="89" spans="1:7" x14ac:dyDescent="0.25">
      <c r="A89" s="61"/>
      <c r="B89" s="62" t="s">
        <v>78</v>
      </c>
      <c r="C89" s="63">
        <v>1</v>
      </c>
      <c r="D89" s="64">
        <v>0.6</v>
      </c>
      <c r="E89" s="65">
        <v>600</v>
      </c>
      <c r="F89" s="65">
        <v>600</v>
      </c>
      <c r="G89" s="65">
        <v>7200</v>
      </c>
    </row>
    <row r="90" spans="1:7" x14ac:dyDescent="0.25">
      <c r="A90" s="61"/>
      <c r="B90" s="62" t="s">
        <v>21</v>
      </c>
      <c r="C90" s="63">
        <v>0</v>
      </c>
      <c r="D90" s="64">
        <v>0.5</v>
      </c>
      <c r="E90" s="65">
        <v>500</v>
      </c>
      <c r="F90" s="65">
        <v>0</v>
      </c>
      <c r="G90" s="65">
        <v>0</v>
      </c>
    </row>
    <row r="91" spans="1:7" x14ac:dyDescent="0.25">
      <c r="A91" s="66">
        <v>1</v>
      </c>
      <c r="B91" s="67" t="s">
        <v>93</v>
      </c>
      <c r="C91" s="68">
        <v>0</v>
      </c>
      <c r="D91" s="69"/>
      <c r="E91" s="70"/>
      <c r="F91" s="70">
        <v>0</v>
      </c>
      <c r="G91" s="70">
        <v>0</v>
      </c>
    </row>
    <row r="92" spans="1:7" x14ac:dyDescent="0.25">
      <c r="A92" s="61"/>
      <c r="B92" s="62" t="s">
        <v>77</v>
      </c>
      <c r="C92" s="63">
        <v>0</v>
      </c>
      <c r="D92" s="64">
        <v>1</v>
      </c>
      <c r="E92" s="65">
        <v>1000</v>
      </c>
      <c r="F92" s="65">
        <v>0</v>
      </c>
      <c r="G92" s="65">
        <v>0</v>
      </c>
    </row>
    <row r="93" spans="1:7" x14ac:dyDescent="0.25">
      <c r="A93" s="61"/>
      <c r="B93" s="62" t="s">
        <v>52</v>
      </c>
      <c r="C93" s="63">
        <v>0</v>
      </c>
      <c r="D93" s="64">
        <v>0.65</v>
      </c>
      <c r="E93" s="65">
        <v>650</v>
      </c>
      <c r="F93" s="65">
        <v>0</v>
      </c>
      <c r="G93" s="65">
        <v>0</v>
      </c>
    </row>
    <row r="94" spans="1:7" x14ac:dyDescent="0.25">
      <c r="A94" s="61"/>
      <c r="B94" s="62" t="s">
        <v>55</v>
      </c>
      <c r="C94" s="63">
        <v>0</v>
      </c>
      <c r="D94" s="64">
        <v>0.55000000000000004</v>
      </c>
      <c r="E94" s="65">
        <v>550</v>
      </c>
      <c r="F94" s="65">
        <v>0</v>
      </c>
      <c r="G94" s="65">
        <v>0</v>
      </c>
    </row>
    <row r="95" spans="1:7" x14ac:dyDescent="0.25">
      <c r="A95" s="61"/>
      <c r="B95" s="62" t="s">
        <v>21</v>
      </c>
      <c r="C95" s="63">
        <v>0</v>
      </c>
      <c r="D95" s="64">
        <v>0.45</v>
      </c>
      <c r="E95" s="65">
        <v>450</v>
      </c>
      <c r="F95" s="65">
        <v>0</v>
      </c>
      <c r="G95" s="65">
        <v>0</v>
      </c>
    </row>
    <row r="96" spans="1:7" x14ac:dyDescent="0.25">
      <c r="A96" s="61"/>
      <c r="B96" s="62" t="s">
        <v>79</v>
      </c>
      <c r="C96" s="63">
        <v>0</v>
      </c>
      <c r="D96" s="64">
        <v>0.7</v>
      </c>
      <c r="E96" s="65">
        <v>700</v>
      </c>
      <c r="F96" s="65">
        <v>0</v>
      </c>
      <c r="G96" s="65">
        <v>0</v>
      </c>
    </row>
    <row r="97" spans="1:7" x14ac:dyDescent="0.25">
      <c r="A97" s="66">
        <v>2</v>
      </c>
      <c r="B97" s="67" t="s">
        <v>94</v>
      </c>
      <c r="C97" s="68">
        <v>0</v>
      </c>
      <c r="D97" s="69"/>
      <c r="E97" s="70"/>
      <c r="F97" s="70">
        <v>0</v>
      </c>
      <c r="G97" s="70">
        <v>0</v>
      </c>
    </row>
    <row r="98" spans="1:7" x14ac:dyDescent="0.25">
      <c r="A98" s="61"/>
      <c r="B98" s="62" t="s">
        <v>77</v>
      </c>
      <c r="C98" s="63">
        <v>0</v>
      </c>
      <c r="D98" s="64">
        <v>1</v>
      </c>
      <c r="E98" s="65">
        <v>1000</v>
      </c>
      <c r="F98" s="65">
        <v>0</v>
      </c>
      <c r="G98" s="65">
        <v>0</v>
      </c>
    </row>
    <row r="99" spans="1:7" x14ac:dyDescent="0.25">
      <c r="A99" s="61"/>
      <c r="B99" s="62" t="s">
        <v>52</v>
      </c>
      <c r="C99" s="63">
        <v>0</v>
      </c>
      <c r="D99" s="64">
        <v>0.65</v>
      </c>
      <c r="E99" s="65">
        <v>650</v>
      </c>
      <c r="F99" s="65">
        <v>0</v>
      </c>
      <c r="G99" s="65">
        <v>0</v>
      </c>
    </row>
    <row r="100" spans="1:7" x14ac:dyDescent="0.25">
      <c r="A100" s="61"/>
      <c r="B100" s="62" t="s">
        <v>78</v>
      </c>
      <c r="C100" s="63">
        <v>0</v>
      </c>
      <c r="D100" s="64">
        <v>0.55000000000000004</v>
      </c>
      <c r="E100" s="65">
        <v>550</v>
      </c>
      <c r="F100" s="65">
        <v>0</v>
      </c>
      <c r="G100" s="65">
        <v>0</v>
      </c>
    </row>
    <row r="101" spans="1:7" x14ac:dyDescent="0.25">
      <c r="A101" s="61"/>
      <c r="B101" s="62" t="s">
        <v>21</v>
      </c>
      <c r="C101" s="63">
        <v>0</v>
      </c>
      <c r="D101" s="64">
        <v>0.45</v>
      </c>
      <c r="E101" s="65">
        <v>450</v>
      </c>
      <c r="F101" s="65">
        <v>0</v>
      </c>
      <c r="G101" s="65">
        <v>0</v>
      </c>
    </row>
    <row r="102" spans="1:7" x14ac:dyDescent="0.25">
      <c r="A102" s="61"/>
      <c r="B102" s="62" t="s">
        <v>79</v>
      </c>
      <c r="C102" s="63">
        <v>0</v>
      </c>
      <c r="D102" s="64">
        <v>0.7</v>
      </c>
      <c r="E102" s="65">
        <v>700</v>
      </c>
      <c r="F102" s="65">
        <v>0</v>
      </c>
      <c r="G102" s="65">
        <v>0</v>
      </c>
    </row>
    <row r="103" spans="1:7" x14ac:dyDescent="0.25">
      <c r="A103" s="66">
        <v>3</v>
      </c>
      <c r="B103" s="67" t="s">
        <v>95</v>
      </c>
      <c r="C103" s="68">
        <v>0</v>
      </c>
      <c r="D103" s="69"/>
      <c r="E103" s="70"/>
      <c r="F103" s="70">
        <v>0</v>
      </c>
      <c r="G103" s="70">
        <v>0</v>
      </c>
    </row>
    <row r="104" spans="1:7" x14ac:dyDescent="0.25">
      <c r="A104" s="61"/>
      <c r="B104" s="62" t="s">
        <v>77</v>
      </c>
      <c r="C104" s="63">
        <v>0</v>
      </c>
      <c r="D104" s="64">
        <v>1</v>
      </c>
      <c r="E104" s="65">
        <v>1000</v>
      </c>
      <c r="F104" s="65">
        <v>0</v>
      </c>
      <c r="G104" s="65">
        <v>0</v>
      </c>
    </row>
    <row r="105" spans="1:7" x14ac:dyDescent="0.25">
      <c r="A105" s="61"/>
      <c r="B105" s="62" t="s">
        <v>52</v>
      </c>
      <c r="C105" s="63">
        <v>0</v>
      </c>
      <c r="D105" s="64">
        <v>0.65</v>
      </c>
      <c r="E105" s="65">
        <v>650</v>
      </c>
      <c r="F105" s="65">
        <v>0</v>
      </c>
      <c r="G105" s="65">
        <v>0</v>
      </c>
    </row>
    <row r="106" spans="1:7" x14ac:dyDescent="0.25">
      <c r="A106" s="61"/>
      <c r="B106" s="62" t="s">
        <v>55</v>
      </c>
      <c r="C106" s="63">
        <v>0</v>
      </c>
      <c r="D106" s="64">
        <v>0.55000000000000004</v>
      </c>
      <c r="E106" s="65">
        <v>550</v>
      </c>
      <c r="F106" s="65">
        <v>0</v>
      </c>
      <c r="G106" s="65">
        <v>0</v>
      </c>
    </row>
    <row r="107" spans="1:7" x14ac:dyDescent="0.25">
      <c r="A107" s="61"/>
      <c r="B107" s="62" t="s">
        <v>21</v>
      </c>
      <c r="C107" s="63">
        <v>0</v>
      </c>
      <c r="D107" s="64">
        <v>0.45</v>
      </c>
      <c r="E107" s="65">
        <v>450</v>
      </c>
      <c r="F107" s="65">
        <v>0</v>
      </c>
      <c r="G107" s="65">
        <v>0</v>
      </c>
    </row>
    <row r="108" spans="1:7" x14ac:dyDescent="0.25">
      <c r="A108" s="61"/>
      <c r="B108" s="62" t="s">
        <v>79</v>
      </c>
      <c r="C108" s="63">
        <v>0</v>
      </c>
      <c r="D108" s="64">
        <v>0.7</v>
      </c>
      <c r="E108" s="65">
        <v>700</v>
      </c>
      <c r="F108" s="65">
        <v>0</v>
      </c>
      <c r="G108" s="65">
        <v>0</v>
      </c>
    </row>
    <row r="109" spans="1:7" ht="24" x14ac:dyDescent="0.25">
      <c r="A109" s="59" t="s">
        <v>96</v>
      </c>
      <c r="B109" s="57" t="s">
        <v>97</v>
      </c>
      <c r="C109" s="58">
        <v>6</v>
      </c>
      <c r="D109" s="59"/>
      <c r="E109" s="72"/>
      <c r="F109" s="72">
        <v>4600</v>
      </c>
      <c r="G109" s="72">
        <v>55200</v>
      </c>
    </row>
    <row r="110" spans="1:7" x14ac:dyDescent="0.25">
      <c r="A110" s="61"/>
      <c r="B110" s="62" t="s">
        <v>69</v>
      </c>
      <c r="C110" s="63">
        <v>0</v>
      </c>
      <c r="D110" s="64">
        <v>1.8</v>
      </c>
      <c r="E110" s="65">
        <v>1800</v>
      </c>
      <c r="F110" s="65">
        <v>0</v>
      </c>
      <c r="G110" s="65">
        <v>0</v>
      </c>
    </row>
    <row r="111" spans="1:7" x14ac:dyDescent="0.25">
      <c r="A111" s="61"/>
      <c r="B111" s="62" t="s">
        <v>70</v>
      </c>
      <c r="C111" s="63">
        <v>1</v>
      </c>
      <c r="D111" s="64">
        <v>1.3</v>
      </c>
      <c r="E111" s="65">
        <v>1300</v>
      </c>
      <c r="F111" s="65">
        <v>1300</v>
      </c>
      <c r="G111" s="65">
        <v>15600</v>
      </c>
    </row>
    <row r="112" spans="1:7" x14ac:dyDescent="0.25">
      <c r="A112" s="61"/>
      <c r="B112" s="62" t="s">
        <v>71</v>
      </c>
      <c r="C112" s="63">
        <v>0</v>
      </c>
      <c r="D112" s="64">
        <v>0.7</v>
      </c>
      <c r="E112" s="65">
        <v>700</v>
      </c>
      <c r="F112" s="65">
        <v>0</v>
      </c>
      <c r="G112" s="65">
        <v>0</v>
      </c>
    </row>
    <row r="113" spans="1:7" x14ac:dyDescent="0.25">
      <c r="A113" s="61"/>
      <c r="B113" s="62" t="s">
        <v>72</v>
      </c>
      <c r="C113" s="63">
        <v>1</v>
      </c>
      <c r="D113" s="64">
        <v>0.8</v>
      </c>
      <c r="E113" s="65">
        <v>800</v>
      </c>
      <c r="F113" s="65">
        <v>800</v>
      </c>
      <c r="G113" s="65">
        <v>9600</v>
      </c>
    </row>
    <row r="114" spans="1:7" x14ac:dyDescent="0.25">
      <c r="A114" s="61"/>
      <c r="B114" s="62" t="s">
        <v>73</v>
      </c>
      <c r="C114" s="63">
        <v>0</v>
      </c>
      <c r="D114" s="64">
        <v>1</v>
      </c>
      <c r="E114" s="65">
        <v>1000</v>
      </c>
      <c r="F114" s="65">
        <v>0</v>
      </c>
      <c r="G114" s="65">
        <v>0</v>
      </c>
    </row>
    <row r="115" spans="1:7" x14ac:dyDescent="0.25">
      <c r="A115" s="61"/>
      <c r="B115" s="62" t="s">
        <v>91</v>
      </c>
      <c r="C115" s="63">
        <v>1</v>
      </c>
      <c r="D115" s="64">
        <v>0.8</v>
      </c>
      <c r="E115" s="65">
        <v>800</v>
      </c>
      <c r="F115" s="65">
        <v>800</v>
      </c>
      <c r="G115" s="65">
        <v>9600</v>
      </c>
    </row>
    <row r="116" spans="1:7" x14ac:dyDescent="0.25">
      <c r="A116" s="61"/>
      <c r="B116" s="62" t="s">
        <v>92</v>
      </c>
      <c r="C116" s="63">
        <v>0</v>
      </c>
      <c r="D116" s="64">
        <v>0.9</v>
      </c>
      <c r="E116" s="65">
        <v>900</v>
      </c>
      <c r="F116" s="65">
        <v>0</v>
      </c>
      <c r="G116" s="65">
        <v>0</v>
      </c>
    </row>
    <row r="117" spans="1:7" x14ac:dyDescent="0.25">
      <c r="A117" s="61"/>
      <c r="B117" s="62" t="s">
        <v>52</v>
      </c>
      <c r="C117" s="63">
        <v>0</v>
      </c>
      <c r="D117" s="64">
        <v>0.7</v>
      </c>
      <c r="E117" s="65">
        <v>700</v>
      </c>
      <c r="F117" s="65">
        <v>0</v>
      </c>
      <c r="G117" s="65">
        <v>0</v>
      </c>
    </row>
    <row r="118" spans="1:7" x14ac:dyDescent="0.25">
      <c r="A118" s="61"/>
      <c r="B118" s="62" t="s">
        <v>78</v>
      </c>
      <c r="C118" s="63">
        <v>2</v>
      </c>
      <c r="D118" s="64">
        <v>0.6</v>
      </c>
      <c r="E118" s="65">
        <v>600</v>
      </c>
      <c r="F118" s="65">
        <v>1200</v>
      </c>
      <c r="G118" s="65">
        <v>14400</v>
      </c>
    </row>
    <row r="119" spans="1:7" x14ac:dyDescent="0.25">
      <c r="A119" s="61"/>
      <c r="B119" s="62" t="s">
        <v>21</v>
      </c>
      <c r="C119" s="63">
        <v>1</v>
      </c>
      <c r="D119" s="64">
        <v>0.5</v>
      </c>
      <c r="E119" s="65">
        <v>500</v>
      </c>
      <c r="F119" s="65">
        <v>500</v>
      </c>
      <c r="G119" s="65">
        <v>6000</v>
      </c>
    </row>
    <row r="120" spans="1:7" ht="24" x14ac:dyDescent="0.25">
      <c r="A120" s="66">
        <v>1</v>
      </c>
      <c r="B120" s="67" t="s">
        <v>98</v>
      </c>
      <c r="C120" s="68">
        <v>0</v>
      </c>
      <c r="D120" s="69"/>
      <c r="E120" s="70"/>
      <c r="F120" s="70">
        <v>0</v>
      </c>
      <c r="G120" s="70">
        <v>0</v>
      </c>
    </row>
    <row r="121" spans="1:7" x14ac:dyDescent="0.25">
      <c r="A121" s="61"/>
      <c r="B121" s="62" t="s">
        <v>77</v>
      </c>
      <c r="C121" s="63">
        <v>0</v>
      </c>
      <c r="D121" s="64">
        <v>1</v>
      </c>
      <c r="E121" s="65">
        <v>1000</v>
      </c>
      <c r="F121" s="65">
        <v>0</v>
      </c>
      <c r="G121" s="65">
        <v>0</v>
      </c>
    </row>
    <row r="122" spans="1:7" x14ac:dyDescent="0.25">
      <c r="A122" s="61"/>
      <c r="B122" s="62" t="s">
        <v>52</v>
      </c>
      <c r="C122" s="63">
        <v>0</v>
      </c>
      <c r="D122" s="64">
        <v>0.65</v>
      </c>
      <c r="E122" s="65">
        <v>650</v>
      </c>
      <c r="F122" s="65">
        <v>0</v>
      </c>
      <c r="G122" s="65">
        <v>0</v>
      </c>
    </row>
    <row r="123" spans="1:7" x14ac:dyDescent="0.25">
      <c r="A123" s="61"/>
      <c r="B123" s="62" t="s">
        <v>55</v>
      </c>
      <c r="C123" s="63">
        <v>0</v>
      </c>
      <c r="D123" s="64">
        <v>0.55000000000000004</v>
      </c>
      <c r="E123" s="65">
        <v>550</v>
      </c>
      <c r="F123" s="65">
        <v>0</v>
      </c>
      <c r="G123" s="65">
        <v>0</v>
      </c>
    </row>
    <row r="124" spans="1:7" x14ac:dyDescent="0.25">
      <c r="A124" s="61"/>
      <c r="B124" s="62" t="s">
        <v>21</v>
      </c>
      <c r="C124" s="63">
        <v>0</v>
      </c>
      <c r="D124" s="64">
        <v>0.45</v>
      </c>
      <c r="E124" s="65">
        <v>450</v>
      </c>
      <c r="F124" s="65">
        <v>0</v>
      </c>
      <c r="G124" s="65">
        <v>0</v>
      </c>
    </row>
    <row r="125" spans="1:7" x14ac:dyDescent="0.25">
      <c r="A125" s="61"/>
      <c r="B125" s="62" t="s">
        <v>79</v>
      </c>
      <c r="C125" s="63">
        <v>0</v>
      </c>
      <c r="D125" s="64">
        <v>0.7</v>
      </c>
      <c r="E125" s="65">
        <v>700</v>
      </c>
      <c r="F125" s="65">
        <v>0</v>
      </c>
      <c r="G125" s="65">
        <v>0</v>
      </c>
    </row>
    <row r="126" spans="1:7" ht="24" x14ac:dyDescent="0.25">
      <c r="A126" s="66">
        <v>2</v>
      </c>
      <c r="B126" s="67" t="s">
        <v>99</v>
      </c>
      <c r="C126" s="68">
        <v>0</v>
      </c>
      <c r="D126" s="69"/>
      <c r="E126" s="70"/>
      <c r="F126" s="70">
        <v>0</v>
      </c>
      <c r="G126" s="70">
        <v>0</v>
      </c>
    </row>
    <row r="127" spans="1:7" x14ac:dyDescent="0.25">
      <c r="A127" s="61"/>
      <c r="B127" s="62" t="s">
        <v>77</v>
      </c>
      <c r="C127" s="63">
        <v>0</v>
      </c>
      <c r="D127" s="64">
        <v>1</v>
      </c>
      <c r="E127" s="65">
        <v>1000</v>
      </c>
      <c r="F127" s="65">
        <v>0</v>
      </c>
      <c r="G127" s="65">
        <v>0</v>
      </c>
    </row>
    <row r="128" spans="1:7" x14ac:dyDescent="0.25">
      <c r="A128" s="61"/>
      <c r="B128" s="62" t="s">
        <v>52</v>
      </c>
      <c r="C128" s="63">
        <v>0</v>
      </c>
      <c r="D128" s="64">
        <v>0.65</v>
      </c>
      <c r="E128" s="65">
        <v>650</v>
      </c>
      <c r="F128" s="65">
        <v>0</v>
      </c>
      <c r="G128" s="65">
        <v>0</v>
      </c>
    </row>
    <row r="129" spans="1:7" x14ac:dyDescent="0.25">
      <c r="A129" s="61"/>
      <c r="B129" s="62" t="s">
        <v>55</v>
      </c>
      <c r="C129" s="63">
        <v>0</v>
      </c>
      <c r="D129" s="64">
        <v>0.55000000000000004</v>
      </c>
      <c r="E129" s="65">
        <v>550</v>
      </c>
      <c r="F129" s="65">
        <v>0</v>
      </c>
      <c r="G129" s="65">
        <v>0</v>
      </c>
    </row>
    <row r="130" spans="1:7" x14ac:dyDescent="0.25">
      <c r="A130" s="61"/>
      <c r="B130" s="62" t="s">
        <v>21</v>
      </c>
      <c r="C130" s="63">
        <v>0</v>
      </c>
      <c r="D130" s="64">
        <v>0.45</v>
      </c>
      <c r="E130" s="65">
        <v>450</v>
      </c>
      <c r="F130" s="65">
        <v>0</v>
      </c>
      <c r="G130" s="65">
        <v>0</v>
      </c>
    </row>
    <row r="131" spans="1:7" x14ac:dyDescent="0.25">
      <c r="A131" s="61"/>
      <c r="B131" s="62" t="s">
        <v>79</v>
      </c>
      <c r="C131" s="63">
        <v>0</v>
      </c>
      <c r="D131" s="64">
        <v>0.7</v>
      </c>
      <c r="E131" s="65">
        <v>700</v>
      </c>
      <c r="F131" s="65">
        <v>0</v>
      </c>
      <c r="G131" s="65">
        <v>0</v>
      </c>
    </row>
    <row r="132" spans="1:7" ht="36" x14ac:dyDescent="0.25">
      <c r="A132" s="56" t="s">
        <v>25</v>
      </c>
      <c r="B132" s="57" t="s">
        <v>100</v>
      </c>
      <c r="C132" s="58">
        <v>8</v>
      </c>
      <c r="D132" s="59"/>
      <c r="E132" s="72"/>
      <c r="F132" s="72">
        <v>6000</v>
      </c>
      <c r="G132" s="72">
        <v>72000</v>
      </c>
    </row>
    <row r="133" spans="1:7" x14ac:dyDescent="0.25">
      <c r="A133" s="61"/>
      <c r="B133" s="62" t="s">
        <v>69</v>
      </c>
      <c r="C133" s="63">
        <v>0</v>
      </c>
      <c r="D133" s="64">
        <v>1.8</v>
      </c>
      <c r="E133" s="65">
        <v>1800</v>
      </c>
      <c r="F133" s="65">
        <v>0</v>
      </c>
      <c r="G133" s="65">
        <v>0</v>
      </c>
    </row>
    <row r="134" spans="1:7" x14ac:dyDescent="0.25">
      <c r="A134" s="61"/>
      <c r="B134" s="62" t="s">
        <v>70</v>
      </c>
      <c r="C134" s="63">
        <v>1</v>
      </c>
      <c r="D134" s="64">
        <v>1.3</v>
      </c>
      <c r="E134" s="65">
        <v>1300</v>
      </c>
      <c r="F134" s="65">
        <v>1300</v>
      </c>
      <c r="G134" s="65">
        <v>15600</v>
      </c>
    </row>
    <row r="135" spans="1:7" x14ac:dyDescent="0.25">
      <c r="A135" s="61"/>
      <c r="B135" s="62" t="s">
        <v>71</v>
      </c>
      <c r="C135" s="63">
        <v>0</v>
      </c>
      <c r="D135" s="64">
        <v>0.7</v>
      </c>
      <c r="E135" s="65">
        <v>700</v>
      </c>
      <c r="F135" s="65">
        <v>0</v>
      </c>
      <c r="G135" s="65">
        <v>0</v>
      </c>
    </row>
    <row r="136" spans="1:7" x14ac:dyDescent="0.25">
      <c r="A136" s="61"/>
      <c r="B136" s="62" t="s">
        <v>72</v>
      </c>
      <c r="C136" s="63">
        <v>1</v>
      </c>
      <c r="D136" s="64">
        <v>0.8</v>
      </c>
      <c r="E136" s="65">
        <v>800</v>
      </c>
      <c r="F136" s="65">
        <v>800</v>
      </c>
      <c r="G136" s="65">
        <v>9600</v>
      </c>
    </row>
    <row r="137" spans="1:7" x14ac:dyDescent="0.25">
      <c r="A137" s="61"/>
      <c r="B137" s="62" t="s">
        <v>73</v>
      </c>
      <c r="C137" s="63">
        <v>0</v>
      </c>
      <c r="D137" s="64">
        <v>1</v>
      </c>
      <c r="E137" s="65">
        <v>1000</v>
      </c>
      <c r="F137" s="65">
        <v>0</v>
      </c>
      <c r="G137" s="65">
        <v>0</v>
      </c>
    </row>
    <row r="138" spans="1:7" x14ac:dyDescent="0.25">
      <c r="A138" s="61"/>
      <c r="B138" s="62" t="s">
        <v>74</v>
      </c>
      <c r="C138" s="63">
        <v>1</v>
      </c>
      <c r="D138" s="64">
        <v>0.8</v>
      </c>
      <c r="E138" s="65">
        <v>800</v>
      </c>
      <c r="F138" s="65">
        <v>800</v>
      </c>
      <c r="G138" s="65">
        <v>9600</v>
      </c>
    </row>
    <row r="139" spans="1:7" x14ac:dyDescent="0.25">
      <c r="A139" s="61"/>
      <c r="B139" s="62" t="s">
        <v>92</v>
      </c>
      <c r="C139" s="63">
        <v>0</v>
      </c>
      <c r="D139" s="64">
        <v>0.9</v>
      </c>
      <c r="E139" s="65">
        <v>900</v>
      </c>
      <c r="F139" s="65">
        <v>0</v>
      </c>
      <c r="G139" s="65">
        <v>0</v>
      </c>
    </row>
    <row r="140" spans="1:7" x14ac:dyDescent="0.25">
      <c r="A140" s="61"/>
      <c r="B140" s="62" t="s">
        <v>52</v>
      </c>
      <c r="C140" s="63">
        <v>2</v>
      </c>
      <c r="D140" s="64">
        <v>0.7</v>
      </c>
      <c r="E140" s="65">
        <v>700</v>
      </c>
      <c r="F140" s="65">
        <v>1400</v>
      </c>
      <c r="G140" s="65">
        <v>16800</v>
      </c>
    </row>
    <row r="141" spans="1:7" x14ac:dyDescent="0.25">
      <c r="A141" s="61"/>
      <c r="B141" s="62" t="s">
        <v>78</v>
      </c>
      <c r="C141" s="63">
        <v>2</v>
      </c>
      <c r="D141" s="64">
        <v>0.6</v>
      </c>
      <c r="E141" s="65">
        <v>600</v>
      </c>
      <c r="F141" s="65">
        <v>1200</v>
      </c>
      <c r="G141" s="65">
        <v>14400</v>
      </c>
    </row>
    <row r="142" spans="1:7" x14ac:dyDescent="0.25">
      <c r="A142" s="61"/>
      <c r="B142" s="62" t="s">
        <v>21</v>
      </c>
      <c r="C142" s="63">
        <v>1</v>
      </c>
      <c r="D142" s="64">
        <v>0.5</v>
      </c>
      <c r="E142" s="65">
        <v>500</v>
      </c>
      <c r="F142" s="65">
        <v>500</v>
      </c>
      <c r="G142" s="65">
        <v>6000</v>
      </c>
    </row>
    <row r="143" spans="1:7" x14ac:dyDescent="0.25">
      <c r="A143" s="66">
        <v>1</v>
      </c>
      <c r="B143" s="67" t="s">
        <v>101</v>
      </c>
      <c r="C143" s="68">
        <v>0</v>
      </c>
      <c r="D143" s="69"/>
      <c r="E143" s="70"/>
      <c r="F143" s="70">
        <v>0</v>
      </c>
      <c r="G143" s="70">
        <v>0</v>
      </c>
    </row>
    <row r="144" spans="1:7" x14ac:dyDescent="0.25">
      <c r="A144" s="61"/>
      <c r="B144" s="62" t="s">
        <v>77</v>
      </c>
      <c r="C144" s="63">
        <v>0</v>
      </c>
      <c r="D144" s="64">
        <v>1</v>
      </c>
      <c r="E144" s="65">
        <v>1000</v>
      </c>
      <c r="F144" s="65">
        <v>0</v>
      </c>
      <c r="G144" s="65">
        <v>0</v>
      </c>
    </row>
    <row r="145" spans="1:7" x14ac:dyDescent="0.25">
      <c r="A145" s="61"/>
      <c r="B145" s="62" t="s">
        <v>14</v>
      </c>
      <c r="C145" s="63">
        <v>0</v>
      </c>
      <c r="D145" s="64">
        <v>0.65</v>
      </c>
      <c r="E145" s="65">
        <v>650</v>
      </c>
      <c r="F145" s="65">
        <v>0</v>
      </c>
      <c r="G145" s="65">
        <v>0</v>
      </c>
    </row>
    <row r="146" spans="1:7" x14ac:dyDescent="0.25">
      <c r="A146" s="61"/>
      <c r="B146" s="62" t="s">
        <v>55</v>
      </c>
      <c r="C146" s="63">
        <v>0</v>
      </c>
      <c r="D146" s="64">
        <v>0.55000000000000004</v>
      </c>
      <c r="E146" s="65">
        <v>550</v>
      </c>
      <c r="F146" s="65">
        <v>0</v>
      </c>
      <c r="G146" s="65">
        <v>0</v>
      </c>
    </row>
    <row r="147" spans="1:7" x14ac:dyDescent="0.25">
      <c r="A147" s="61"/>
      <c r="B147" s="62" t="s">
        <v>21</v>
      </c>
      <c r="C147" s="63">
        <v>0</v>
      </c>
      <c r="D147" s="64">
        <v>0.45</v>
      </c>
      <c r="E147" s="65">
        <v>450</v>
      </c>
      <c r="F147" s="65">
        <v>0</v>
      </c>
      <c r="G147" s="65">
        <v>0</v>
      </c>
    </row>
    <row r="148" spans="1:7" x14ac:dyDescent="0.25">
      <c r="A148" s="61"/>
      <c r="B148" s="62" t="s">
        <v>79</v>
      </c>
      <c r="C148" s="63">
        <v>0</v>
      </c>
      <c r="D148" s="64">
        <v>0.7</v>
      </c>
      <c r="E148" s="65">
        <v>700</v>
      </c>
      <c r="F148" s="65">
        <v>0</v>
      </c>
      <c r="G148" s="65">
        <v>0</v>
      </c>
    </row>
    <row r="149" spans="1:7" ht="24" x14ac:dyDescent="0.25">
      <c r="A149" s="66">
        <v>2</v>
      </c>
      <c r="B149" s="67" t="s">
        <v>102</v>
      </c>
      <c r="C149" s="68">
        <v>0</v>
      </c>
      <c r="D149" s="69"/>
      <c r="E149" s="70"/>
      <c r="F149" s="70">
        <v>0</v>
      </c>
      <c r="G149" s="70">
        <v>0</v>
      </c>
    </row>
    <row r="150" spans="1:7" x14ac:dyDescent="0.25">
      <c r="A150" s="61"/>
      <c r="B150" s="62" t="s">
        <v>77</v>
      </c>
      <c r="C150" s="63">
        <v>0</v>
      </c>
      <c r="D150" s="64">
        <v>1</v>
      </c>
      <c r="E150" s="65">
        <v>1000</v>
      </c>
      <c r="F150" s="65">
        <v>0</v>
      </c>
      <c r="G150" s="65">
        <v>0</v>
      </c>
    </row>
    <row r="151" spans="1:7" x14ac:dyDescent="0.25">
      <c r="A151" s="61"/>
      <c r="B151" s="62" t="s">
        <v>52</v>
      </c>
      <c r="C151" s="63">
        <v>0</v>
      </c>
      <c r="D151" s="64">
        <v>0.65</v>
      </c>
      <c r="E151" s="65">
        <v>650</v>
      </c>
      <c r="F151" s="65">
        <v>0</v>
      </c>
      <c r="G151" s="65">
        <v>0</v>
      </c>
    </row>
    <row r="152" spans="1:7" x14ac:dyDescent="0.25">
      <c r="A152" s="61"/>
      <c r="B152" s="62" t="s">
        <v>55</v>
      </c>
      <c r="C152" s="63">
        <v>0</v>
      </c>
      <c r="D152" s="64">
        <v>0.55000000000000004</v>
      </c>
      <c r="E152" s="65">
        <v>550</v>
      </c>
      <c r="F152" s="65">
        <v>0</v>
      </c>
      <c r="G152" s="65">
        <v>0</v>
      </c>
    </row>
    <row r="153" spans="1:7" x14ac:dyDescent="0.25">
      <c r="A153" s="61"/>
      <c r="B153" s="62" t="s">
        <v>21</v>
      </c>
      <c r="C153" s="63">
        <v>0</v>
      </c>
      <c r="D153" s="64">
        <v>0.45</v>
      </c>
      <c r="E153" s="65">
        <v>450</v>
      </c>
      <c r="F153" s="65">
        <v>0</v>
      </c>
      <c r="G153" s="65">
        <v>0</v>
      </c>
    </row>
    <row r="154" spans="1:7" x14ac:dyDescent="0.25">
      <c r="A154" s="61"/>
      <c r="B154" s="62" t="s">
        <v>79</v>
      </c>
      <c r="C154" s="63">
        <v>0</v>
      </c>
      <c r="D154" s="64">
        <v>0.7</v>
      </c>
      <c r="E154" s="65">
        <v>700</v>
      </c>
      <c r="F154" s="65">
        <v>0</v>
      </c>
      <c r="G154" s="65">
        <v>0</v>
      </c>
    </row>
    <row r="155" spans="1:7" x14ac:dyDescent="0.25">
      <c r="A155" s="66">
        <v>3</v>
      </c>
      <c r="B155" s="67" t="s">
        <v>103</v>
      </c>
      <c r="C155" s="68">
        <v>0</v>
      </c>
      <c r="D155" s="69"/>
      <c r="E155" s="70"/>
      <c r="F155" s="70">
        <v>0</v>
      </c>
      <c r="G155" s="70">
        <v>0</v>
      </c>
    </row>
    <row r="156" spans="1:7" x14ac:dyDescent="0.25">
      <c r="A156" s="61"/>
      <c r="B156" s="62" t="s">
        <v>77</v>
      </c>
      <c r="C156" s="63">
        <v>0</v>
      </c>
      <c r="D156" s="64">
        <v>1</v>
      </c>
      <c r="E156" s="65">
        <v>1000</v>
      </c>
      <c r="F156" s="65">
        <v>0</v>
      </c>
      <c r="G156" s="65">
        <v>0</v>
      </c>
    </row>
    <row r="157" spans="1:7" x14ac:dyDescent="0.25">
      <c r="A157" s="61"/>
      <c r="B157" s="62" t="s">
        <v>52</v>
      </c>
      <c r="C157" s="63">
        <v>0</v>
      </c>
      <c r="D157" s="64">
        <v>0.65</v>
      </c>
      <c r="E157" s="65">
        <v>650</v>
      </c>
      <c r="F157" s="65">
        <v>0</v>
      </c>
      <c r="G157" s="65">
        <v>0</v>
      </c>
    </row>
    <row r="158" spans="1:7" x14ac:dyDescent="0.25">
      <c r="A158" s="61"/>
      <c r="B158" s="62" t="s">
        <v>55</v>
      </c>
      <c r="C158" s="63">
        <v>0</v>
      </c>
      <c r="D158" s="64">
        <v>0.55000000000000004</v>
      </c>
      <c r="E158" s="65">
        <v>550</v>
      </c>
      <c r="F158" s="65">
        <v>0</v>
      </c>
      <c r="G158" s="65">
        <v>0</v>
      </c>
    </row>
    <row r="159" spans="1:7" x14ac:dyDescent="0.25">
      <c r="A159" s="61"/>
      <c r="B159" s="62" t="s">
        <v>21</v>
      </c>
      <c r="C159" s="63">
        <v>0</v>
      </c>
      <c r="D159" s="64">
        <v>0.45</v>
      </c>
      <c r="E159" s="65">
        <v>450</v>
      </c>
      <c r="F159" s="65">
        <v>0</v>
      </c>
      <c r="G159" s="65">
        <v>0</v>
      </c>
    </row>
    <row r="160" spans="1:7" x14ac:dyDescent="0.25">
      <c r="A160" s="61"/>
      <c r="B160" s="62" t="s">
        <v>79</v>
      </c>
      <c r="C160" s="63">
        <v>0</v>
      </c>
      <c r="D160" s="64">
        <v>0.7</v>
      </c>
      <c r="E160" s="65">
        <v>700</v>
      </c>
      <c r="F160" s="65">
        <v>0</v>
      </c>
      <c r="G160" s="65">
        <v>0</v>
      </c>
    </row>
    <row r="161" spans="1:7" x14ac:dyDescent="0.25">
      <c r="A161" s="66">
        <v>4</v>
      </c>
      <c r="B161" s="67" t="s">
        <v>104</v>
      </c>
      <c r="C161" s="68">
        <v>0</v>
      </c>
      <c r="D161" s="69"/>
      <c r="E161" s="70"/>
      <c r="F161" s="70">
        <v>0</v>
      </c>
      <c r="G161" s="70">
        <v>0</v>
      </c>
    </row>
    <row r="162" spans="1:7" x14ac:dyDescent="0.25">
      <c r="A162" s="61"/>
      <c r="B162" s="62" t="s">
        <v>77</v>
      </c>
      <c r="C162" s="63">
        <v>0</v>
      </c>
      <c r="D162" s="64">
        <v>1</v>
      </c>
      <c r="E162" s="65">
        <v>1000</v>
      </c>
      <c r="F162" s="65">
        <v>0</v>
      </c>
      <c r="G162" s="65">
        <v>0</v>
      </c>
    </row>
    <row r="163" spans="1:7" x14ac:dyDescent="0.25">
      <c r="A163" s="61"/>
      <c r="B163" s="62" t="s">
        <v>52</v>
      </c>
      <c r="C163" s="63">
        <v>0</v>
      </c>
      <c r="D163" s="64">
        <v>0.65</v>
      </c>
      <c r="E163" s="65">
        <v>650</v>
      </c>
      <c r="F163" s="65">
        <v>0</v>
      </c>
      <c r="G163" s="65">
        <v>0</v>
      </c>
    </row>
    <row r="164" spans="1:7" x14ac:dyDescent="0.25">
      <c r="A164" s="61"/>
      <c r="B164" s="62" t="s">
        <v>55</v>
      </c>
      <c r="C164" s="63">
        <v>0</v>
      </c>
      <c r="D164" s="64">
        <v>0.55000000000000004</v>
      </c>
      <c r="E164" s="65">
        <v>550</v>
      </c>
      <c r="F164" s="65">
        <v>0</v>
      </c>
      <c r="G164" s="65">
        <v>0</v>
      </c>
    </row>
    <row r="165" spans="1:7" x14ac:dyDescent="0.25">
      <c r="A165" s="61"/>
      <c r="B165" s="62" t="s">
        <v>21</v>
      </c>
      <c r="C165" s="63">
        <v>0</v>
      </c>
      <c r="D165" s="64">
        <v>0.45</v>
      </c>
      <c r="E165" s="65">
        <v>450</v>
      </c>
      <c r="F165" s="65">
        <v>0</v>
      </c>
      <c r="G165" s="65">
        <v>0</v>
      </c>
    </row>
    <row r="166" spans="1:7" x14ac:dyDescent="0.25">
      <c r="A166" s="61"/>
      <c r="B166" s="62" t="s">
        <v>79</v>
      </c>
      <c r="C166" s="63">
        <v>0</v>
      </c>
      <c r="D166" s="64">
        <v>0.7</v>
      </c>
      <c r="E166" s="65">
        <v>700</v>
      </c>
      <c r="F166" s="65">
        <v>0</v>
      </c>
      <c r="G166" s="65">
        <v>0</v>
      </c>
    </row>
    <row r="167" spans="1:7" ht="24" x14ac:dyDescent="0.25">
      <c r="A167" s="66">
        <v>5</v>
      </c>
      <c r="B167" s="67" t="s">
        <v>105</v>
      </c>
      <c r="C167" s="68">
        <v>0</v>
      </c>
      <c r="D167" s="69"/>
      <c r="E167" s="70"/>
      <c r="F167" s="70">
        <v>0</v>
      </c>
      <c r="G167" s="70">
        <v>0</v>
      </c>
    </row>
    <row r="168" spans="1:7" x14ac:dyDescent="0.25">
      <c r="A168" s="61"/>
      <c r="B168" s="62" t="s">
        <v>77</v>
      </c>
      <c r="C168" s="63">
        <v>0</v>
      </c>
      <c r="D168" s="64">
        <v>1</v>
      </c>
      <c r="E168" s="65">
        <v>1000</v>
      </c>
      <c r="F168" s="65">
        <v>0</v>
      </c>
      <c r="G168" s="65">
        <v>0</v>
      </c>
    </row>
    <row r="169" spans="1:7" x14ac:dyDescent="0.25">
      <c r="A169" s="61"/>
      <c r="B169" s="62" t="s">
        <v>52</v>
      </c>
      <c r="C169" s="63">
        <v>0</v>
      </c>
      <c r="D169" s="64">
        <v>0.65</v>
      </c>
      <c r="E169" s="65">
        <v>650</v>
      </c>
      <c r="F169" s="65">
        <v>0</v>
      </c>
      <c r="G169" s="65">
        <v>0</v>
      </c>
    </row>
    <row r="170" spans="1:7" x14ac:dyDescent="0.25">
      <c r="A170" s="61"/>
      <c r="B170" s="62" t="s">
        <v>55</v>
      </c>
      <c r="C170" s="63">
        <v>0</v>
      </c>
      <c r="D170" s="64">
        <v>0.55000000000000004</v>
      </c>
      <c r="E170" s="65">
        <v>550</v>
      </c>
      <c r="F170" s="65">
        <v>0</v>
      </c>
      <c r="G170" s="65">
        <v>0</v>
      </c>
    </row>
    <row r="171" spans="1:7" x14ac:dyDescent="0.25">
      <c r="A171" s="61"/>
      <c r="B171" s="62" t="s">
        <v>21</v>
      </c>
      <c r="C171" s="63">
        <v>0</v>
      </c>
      <c r="D171" s="64">
        <v>0.45</v>
      </c>
      <c r="E171" s="65">
        <v>450</v>
      </c>
      <c r="F171" s="65">
        <v>0</v>
      </c>
      <c r="G171" s="65">
        <v>0</v>
      </c>
    </row>
    <row r="172" spans="1:7" x14ac:dyDescent="0.25">
      <c r="A172" s="61"/>
      <c r="B172" s="62" t="s">
        <v>79</v>
      </c>
      <c r="C172" s="63">
        <v>0</v>
      </c>
      <c r="D172" s="64">
        <v>0.7</v>
      </c>
      <c r="E172" s="65">
        <v>700</v>
      </c>
      <c r="F172" s="65">
        <v>0</v>
      </c>
      <c r="G172" s="65">
        <v>0</v>
      </c>
    </row>
    <row r="173" spans="1:7" ht="24" x14ac:dyDescent="0.25">
      <c r="A173" s="66">
        <v>6</v>
      </c>
      <c r="B173" s="67" t="s">
        <v>106</v>
      </c>
      <c r="C173" s="68">
        <v>0</v>
      </c>
      <c r="D173" s="69"/>
      <c r="E173" s="70"/>
      <c r="F173" s="70">
        <v>0</v>
      </c>
      <c r="G173" s="70">
        <v>0</v>
      </c>
    </row>
    <row r="174" spans="1:7" x14ac:dyDescent="0.25">
      <c r="A174" s="61"/>
      <c r="B174" s="62" t="s">
        <v>77</v>
      </c>
      <c r="C174" s="63">
        <v>0</v>
      </c>
      <c r="D174" s="64">
        <v>1</v>
      </c>
      <c r="E174" s="65">
        <v>1000</v>
      </c>
      <c r="F174" s="65">
        <v>0</v>
      </c>
      <c r="G174" s="65">
        <v>0</v>
      </c>
    </row>
    <row r="175" spans="1:7" x14ac:dyDescent="0.25">
      <c r="A175" s="61"/>
      <c r="B175" s="62" t="s">
        <v>52</v>
      </c>
      <c r="C175" s="63">
        <v>0</v>
      </c>
      <c r="D175" s="64">
        <v>0.65</v>
      </c>
      <c r="E175" s="65">
        <v>650</v>
      </c>
      <c r="F175" s="65">
        <v>0</v>
      </c>
      <c r="G175" s="65">
        <v>0</v>
      </c>
    </row>
    <row r="176" spans="1:7" x14ac:dyDescent="0.25">
      <c r="A176" s="61"/>
      <c r="B176" s="62" t="s">
        <v>55</v>
      </c>
      <c r="C176" s="63">
        <v>0</v>
      </c>
      <c r="D176" s="64">
        <v>0.55000000000000004</v>
      </c>
      <c r="E176" s="65">
        <v>550</v>
      </c>
      <c r="F176" s="65">
        <v>0</v>
      </c>
      <c r="G176" s="65">
        <v>0</v>
      </c>
    </row>
    <row r="177" spans="1:7" x14ac:dyDescent="0.25">
      <c r="A177" s="61"/>
      <c r="B177" s="62" t="s">
        <v>21</v>
      </c>
      <c r="C177" s="63">
        <v>0</v>
      </c>
      <c r="D177" s="64">
        <v>0.45</v>
      </c>
      <c r="E177" s="65">
        <v>450</v>
      </c>
      <c r="F177" s="65">
        <v>0</v>
      </c>
      <c r="G177" s="65">
        <v>0</v>
      </c>
    </row>
    <row r="178" spans="1:7" x14ac:dyDescent="0.25">
      <c r="A178" s="61"/>
      <c r="B178" s="62" t="s">
        <v>79</v>
      </c>
      <c r="C178" s="63">
        <v>0</v>
      </c>
      <c r="D178" s="64">
        <v>0.7</v>
      </c>
      <c r="E178" s="65">
        <v>700</v>
      </c>
      <c r="F178" s="65">
        <v>0</v>
      </c>
      <c r="G178" s="65">
        <v>0</v>
      </c>
    </row>
    <row r="179" spans="1:7" x14ac:dyDescent="0.25">
      <c r="A179" s="66">
        <v>7</v>
      </c>
      <c r="B179" s="67" t="s">
        <v>107</v>
      </c>
      <c r="C179" s="68">
        <v>0</v>
      </c>
      <c r="D179" s="69"/>
      <c r="E179" s="70"/>
      <c r="F179" s="70">
        <v>0</v>
      </c>
      <c r="G179" s="70">
        <v>0</v>
      </c>
    </row>
    <row r="180" spans="1:7" x14ac:dyDescent="0.25">
      <c r="A180" s="61"/>
      <c r="B180" s="62" t="s">
        <v>77</v>
      </c>
      <c r="C180" s="63">
        <v>0</v>
      </c>
      <c r="D180" s="64">
        <v>1</v>
      </c>
      <c r="E180" s="65">
        <v>1000</v>
      </c>
      <c r="F180" s="65">
        <v>0</v>
      </c>
      <c r="G180" s="65">
        <v>0</v>
      </c>
    </row>
    <row r="181" spans="1:7" x14ac:dyDescent="0.25">
      <c r="A181" s="61"/>
      <c r="B181" s="62" t="s">
        <v>52</v>
      </c>
      <c r="C181" s="63">
        <v>0</v>
      </c>
      <c r="D181" s="64">
        <v>0.65</v>
      </c>
      <c r="E181" s="65">
        <v>650</v>
      </c>
      <c r="F181" s="65">
        <v>0</v>
      </c>
      <c r="G181" s="65">
        <v>0</v>
      </c>
    </row>
    <row r="182" spans="1:7" x14ac:dyDescent="0.25">
      <c r="A182" s="61"/>
      <c r="B182" s="62" t="s">
        <v>55</v>
      </c>
      <c r="C182" s="63">
        <v>0</v>
      </c>
      <c r="D182" s="64">
        <v>0.55000000000000004</v>
      </c>
      <c r="E182" s="65">
        <v>550</v>
      </c>
      <c r="F182" s="65">
        <v>0</v>
      </c>
      <c r="G182" s="65">
        <v>0</v>
      </c>
    </row>
    <row r="183" spans="1:7" x14ac:dyDescent="0.25">
      <c r="A183" s="61"/>
      <c r="B183" s="62" t="s">
        <v>21</v>
      </c>
      <c r="C183" s="63">
        <v>0</v>
      </c>
      <c r="D183" s="64">
        <v>0.45</v>
      </c>
      <c r="E183" s="65">
        <v>450</v>
      </c>
      <c r="F183" s="65">
        <v>0</v>
      </c>
      <c r="G183" s="65">
        <v>0</v>
      </c>
    </row>
    <row r="184" spans="1:7" x14ac:dyDescent="0.25">
      <c r="A184" s="61"/>
      <c r="B184" s="62" t="s">
        <v>79</v>
      </c>
      <c r="C184" s="63">
        <v>0</v>
      </c>
      <c r="D184" s="64">
        <v>0.7</v>
      </c>
      <c r="E184" s="65">
        <v>700</v>
      </c>
      <c r="F184" s="65">
        <v>0</v>
      </c>
      <c r="G184" s="65">
        <v>0</v>
      </c>
    </row>
    <row r="185" spans="1:7" x14ac:dyDescent="0.25">
      <c r="A185" s="66">
        <v>8</v>
      </c>
      <c r="B185" s="67" t="s">
        <v>108</v>
      </c>
      <c r="C185" s="68">
        <v>0</v>
      </c>
      <c r="D185" s="69"/>
      <c r="E185" s="70"/>
      <c r="F185" s="70">
        <v>0</v>
      </c>
      <c r="G185" s="70">
        <v>0</v>
      </c>
    </row>
    <row r="186" spans="1:7" x14ac:dyDescent="0.25">
      <c r="A186" s="61"/>
      <c r="B186" s="62" t="s">
        <v>109</v>
      </c>
      <c r="C186" s="63">
        <v>0</v>
      </c>
      <c r="D186" s="64">
        <v>1</v>
      </c>
      <c r="E186" s="65">
        <v>1000</v>
      </c>
      <c r="F186" s="65">
        <v>0</v>
      </c>
      <c r="G186" s="65">
        <v>0</v>
      </c>
    </row>
    <row r="187" spans="1:7" x14ac:dyDescent="0.25">
      <c r="A187" s="61"/>
      <c r="B187" s="62" t="s">
        <v>52</v>
      </c>
      <c r="C187" s="63">
        <v>0</v>
      </c>
      <c r="D187" s="64">
        <v>0.65</v>
      </c>
      <c r="E187" s="65">
        <v>650</v>
      </c>
      <c r="F187" s="65">
        <v>0</v>
      </c>
      <c r="G187" s="65">
        <v>0</v>
      </c>
    </row>
    <row r="188" spans="1:7" x14ac:dyDescent="0.25">
      <c r="A188" s="61"/>
      <c r="B188" s="62" t="s">
        <v>55</v>
      </c>
      <c r="C188" s="63">
        <v>0</v>
      </c>
      <c r="D188" s="64">
        <v>0.55000000000000004</v>
      </c>
      <c r="E188" s="65">
        <v>550</v>
      </c>
      <c r="F188" s="65">
        <v>0</v>
      </c>
      <c r="G188" s="65">
        <v>0</v>
      </c>
    </row>
    <row r="189" spans="1:7" x14ac:dyDescent="0.25">
      <c r="A189" s="61"/>
      <c r="B189" s="62" t="s">
        <v>21</v>
      </c>
      <c r="C189" s="63">
        <v>0</v>
      </c>
      <c r="D189" s="64">
        <v>0.45</v>
      </c>
      <c r="E189" s="65">
        <v>450</v>
      </c>
      <c r="F189" s="65">
        <v>0</v>
      </c>
      <c r="G189" s="65">
        <v>0</v>
      </c>
    </row>
    <row r="190" spans="1:7" x14ac:dyDescent="0.25">
      <c r="A190" s="61"/>
      <c r="B190" s="62" t="s">
        <v>79</v>
      </c>
      <c r="C190" s="63">
        <v>0</v>
      </c>
      <c r="D190" s="64">
        <v>0.7</v>
      </c>
      <c r="E190" s="65">
        <v>700</v>
      </c>
      <c r="F190" s="65">
        <v>0</v>
      </c>
      <c r="G190" s="65">
        <v>0</v>
      </c>
    </row>
    <row r="191" spans="1:7" ht="24" x14ac:dyDescent="0.25">
      <c r="A191" s="59" t="s">
        <v>110</v>
      </c>
      <c r="B191" s="57" t="s">
        <v>111</v>
      </c>
      <c r="C191" s="58">
        <v>6</v>
      </c>
      <c r="D191" s="59"/>
      <c r="E191" s="72"/>
      <c r="F191" s="72">
        <v>4600</v>
      </c>
      <c r="G191" s="72">
        <v>55200</v>
      </c>
    </row>
    <row r="192" spans="1:7" x14ac:dyDescent="0.25">
      <c r="A192" s="61"/>
      <c r="B192" s="62" t="s">
        <v>69</v>
      </c>
      <c r="C192" s="63">
        <v>0</v>
      </c>
      <c r="D192" s="64">
        <v>1.8</v>
      </c>
      <c r="E192" s="65">
        <v>1800</v>
      </c>
      <c r="F192" s="65">
        <v>0</v>
      </c>
      <c r="G192" s="65">
        <v>0</v>
      </c>
    </row>
    <row r="193" spans="1:7" x14ac:dyDescent="0.25">
      <c r="A193" s="61"/>
      <c r="B193" s="62" t="s">
        <v>70</v>
      </c>
      <c r="C193" s="63">
        <v>1</v>
      </c>
      <c r="D193" s="64">
        <v>1.3</v>
      </c>
      <c r="E193" s="65">
        <v>1300</v>
      </c>
      <c r="F193" s="65">
        <v>1300</v>
      </c>
      <c r="G193" s="65">
        <v>15600</v>
      </c>
    </row>
    <row r="194" spans="1:7" x14ac:dyDescent="0.25">
      <c r="A194" s="61"/>
      <c r="B194" s="62" t="s">
        <v>71</v>
      </c>
      <c r="C194" s="63">
        <v>0</v>
      </c>
      <c r="D194" s="64">
        <v>0.7</v>
      </c>
      <c r="E194" s="65">
        <v>700</v>
      </c>
      <c r="F194" s="65">
        <v>0</v>
      </c>
      <c r="G194" s="65">
        <v>0</v>
      </c>
    </row>
    <row r="195" spans="1:7" x14ac:dyDescent="0.25">
      <c r="A195" s="61"/>
      <c r="B195" s="62" t="s">
        <v>72</v>
      </c>
      <c r="C195" s="63">
        <v>1</v>
      </c>
      <c r="D195" s="64">
        <v>0.8</v>
      </c>
      <c r="E195" s="65">
        <v>800</v>
      </c>
      <c r="F195" s="65">
        <v>800</v>
      </c>
      <c r="G195" s="65">
        <v>9600</v>
      </c>
    </row>
    <row r="196" spans="1:7" x14ac:dyDescent="0.25">
      <c r="A196" s="61"/>
      <c r="B196" s="62" t="s">
        <v>73</v>
      </c>
      <c r="C196" s="63">
        <v>0</v>
      </c>
      <c r="D196" s="64">
        <v>1</v>
      </c>
      <c r="E196" s="65">
        <v>1000</v>
      </c>
      <c r="F196" s="65">
        <v>0</v>
      </c>
      <c r="G196" s="65">
        <v>0</v>
      </c>
    </row>
    <row r="197" spans="1:7" x14ac:dyDescent="0.25">
      <c r="A197" s="61"/>
      <c r="B197" s="62" t="s">
        <v>91</v>
      </c>
      <c r="C197" s="63">
        <v>1</v>
      </c>
      <c r="D197" s="64">
        <v>0.8</v>
      </c>
      <c r="E197" s="65">
        <v>800</v>
      </c>
      <c r="F197" s="65">
        <v>800</v>
      </c>
      <c r="G197" s="65">
        <v>9600</v>
      </c>
    </row>
    <row r="198" spans="1:7" x14ac:dyDescent="0.25">
      <c r="A198" s="61"/>
      <c r="B198" s="62" t="s">
        <v>92</v>
      </c>
      <c r="C198" s="63">
        <v>0</v>
      </c>
      <c r="D198" s="64">
        <v>0.9</v>
      </c>
      <c r="E198" s="65">
        <v>900</v>
      </c>
      <c r="F198" s="65">
        <v>0</v>
      </c>
      <c r="G198" s="65">
        <v>0</v>
      </c>
    </row>
    <row r="199" spans="1:7" x14ac:dyDescent="0.25">
      <c r="A199" s="61"/>
      <c r="B199" s="62" t="s">
        <v>52</v>
      </c>
      <c r="C199" s="63">
        <v>0</v>
      </c>
      <c r="D199" s="64">
        <v>0.7</v>
      </c>
      <c r="E199" s="65">
        <v>700</v>
      </c>
      <c r="F199" s="65">
        <v>0</v>
      </c>
      <c r="G199" s="65">
        <v>0</v>
      </c>
    </row>
    <row r="200" spans="1:7" x14ac:dyDescent="0.25">
      <c r="A200" s="61"/>
      <c r="B200" s="62" t="s">
        <v>78</v>
      </c>
      <c r="C200" s="63">
        <v>2</v>
      </c>
      <c r="D200" s="64">
        <v>0.6</v>
      </c>
      <c r="E200" s="65">
        <v>600</v>
      </c>
      <c r="F200" s="65">
        <v>1200</v>
      </c>
      <c r="G200" s="65">
        <v>14400</v>
      </c>
    </row>
    <row r="201" spans="1:7" x14ac:dyDescent="0.25">
      <c r="A201" s="61"/>
      <c r="B201" s="62" t="s">
        <v>21</v>
      </c>
      <c r="C201" s="63">
        <v>1</v>
      </c>
      <c r="D201" s="64">
        <v>0.5</v>
      </c>
      <c r="E201" s="65">
        <v>500</v>
      </c>
      <c r="F201" s="65">
        <v>500</v>
      </c>
      <c r="G201" s="65">
        <v>6000</v>
      </c>
    </row>
    <row r="202" spans="1:7" x14ac:dyDescent="0.25">
      <c r="A202" s="66">
        <v>1</v>
      </c>
      <c r="B202" s="67" t="s">
        <v>112</v>
      </c>
      <c r="C202" s="68">
        <v>0</v>
      </c>
      <c r="D202" s="69"/>
      <c r="E202" s="70"/>
      <c r="F202" s="70">
        <v>0</v>
      </c>
      <c r="G202" s="70">
        <v>0</v>
      </c>
    </row>
    <row r="203" spans="1:7" x14ac:dyDescent="0.25">
      <c r="A203" s="61"/>
      <c r="B203" s="62" t="s">
        <v>77</v>
      </c>
      <c r="C203" s="63">
        <v>0</v>
      </c>
      <c r="D203" s="64">
        <v>1</v>
      </c>
      <c r="E203" s="65">
        <v>1000</v>
      </c>
      <c r="F203" s="65">
        <v>0</v>
      </c>
      <c r="G203" s="65">
        <v>0</v>
      </c>
    </row>
    <row r="204" spans="1:7" x14ac:dyDescent="0.25">
      <c r="A204" s="61"/>
      <c r="B204" s="62" t="s">
        <v>52</v>
      </c>
      <c r="C204" s="63">
        <v>0</v>
      </c>
      <c r="D204" s="64">
        <v>0.65</v>
      </c>
      <c r="E204" s="65">
        <v>650</v>
      </c>
      <c r="F204" s="65">
        <v>0</v>
      </c>
      <c r="G204" s="65">
        <v>0</v>
      </c>
    </row>
    <row r="205" spans="1:7" x14ac:dyDescent="0.25">
      <c r="A205" s="61"/>
      <c r="B205" s="62" t="s">
        <v>55</v>
      </c>
      <c r="C205" s="63">
        <v>0</v>
      </c>
      <c r="D205" s="64">
        <v>0.55000000000000004</v>
      </c>
      <c r="E205" s="65">
        <v>550</v>
      </c>
      <c r="F205" s="65">
        <v>0</v>
      </c>
      <c r="G205" s="65">
        <v>0</v>
      </c>
    </row>
    <row r="206" spans="1:7" x14ac:dyDescent="0.25">
      <c r="A206" s="61"/>
      <c r="B206" s="62" t="s">
        <v>21</v>
      </c>
      <c r="C206" s="63">
        <v>0</v>
      </c>
      <c r="D206" s="64">
        <v>0.45</v>
      </c>
      <c r="E206" s="65">
        <v>450</v>
      </c>
      <c r="F206" s="65">
        <v>0</v>
      </c>
      <c r="G206" s="65">
        <v>0</v>
      </c>
    </row>
    <row r="207" spans="1:7" x14ac:dyDescent="0.25">
      <c r="A207" s="61"/>
      <c r="B207" s="62" t="s">
        <v>79</v>
      </c>
      <c r="C207" s="63">
        <v>0</v>
      </c>
      <c r="D207" s="64">
        <v>0.7</v>
      </c>
      <c r="E207" s="65">
        <v>700</v>
      </c>
      <c r="F207" s="65">
        <v>0</v>
      </c>
      <c r="G207" s="65">
        <v>0</v>
      </c>
    </row>
    <row r="208" spans="1:7" x14ac:dyDescent="0.25">
      <c r="A208" s="66">
        <v>2</v>
      </c>
      <c r="B208" s="67" t="s">
        <v>113</v>
      </c>
      <c r="C208" s="68">
        <v>0</v>
      </c>
      <c r="D208" s="69"/>
      <c r="E208" s="70"/>
      <c r="F208" s="70">
        <v>0</v>
      </c>
      <c r="G208" s="70">
        <v>0</v>
      </c>
    </row>
    <row r="209" spans="1:7" x14ac:dyDescent="0.25">
      <c r="A209" s="61"/>
      <c r="B209" s="62" t="s">
        <v>77</v>
      </c>
      <c r="C209" s="63">
        <v>0</v>
      </c>
      <c r="D209" s="64">
        <v>1</v>
      </c>
      <c r="E209" s="65">
        <v>1000</v>
      </c>
      <c r="F209" s="65">
        <v>0</v>
      </c>
      <c r="G209" s="65">
        <v>0</v>
      </c>
    </row>
    <row r="210" spans="1:7" x14ac:dyDescent="0.25">
      <c r="A210" s="61"/>
      <c r="B210" s="62" t="s">
        <v>52</v>
      </c>
      <c r="C210" s="63">
        <v>0</v>
      </c>
      <c r="D210" s="64">
        <v>0.65</v>
      </c>
      <c r="E210" s="65">
        <v>650</v>
      </c>
      <c r="F210" s="65">
        <v>0</v>
      </c>
      <c r="G210" s="65">
        <v>0</v>
      </c>
    </row>
    <row r="211" spans="1:7" x14ac:dyDescent="0.25">
      <c r="A211" s="61"/>
      <c r="B211" s="62" t="s">
        <v>55</v>
      </c>
      <c r="C211" s="63">
        <v>0</v>
      </c>
      <c r="D211" s="64">
        <v>0.55000000000000004</v>
      </c>
      <c r="E211" s="65">
        <v>550</v>
      </c>
      <c r="F211" s="65">
        <v>0</v>
      </c>
      <c r="G211" s="65">
        <v>0</v>
      </c>
    </row>
    <row r="212" spans="1:7" x14ac:dyDescent="0.25">
      <c r="A212" s="61"/>
      <c r="B212" s="62" t="s">
        <v>21</v>
      </c>
      <c r="C212" s="63">
        <v>0</v>
      </c>
      <c r="D212" s="64">
        <v>0.45</v>
      </c>
      <c r="E212" s="65">
        <v>450</v>
      </c>
      <c r="F212" s="65">
        <v>0</v>
      </c>
      <c r="G212" s="65">
        <v>0</v>
      </c>
    </row>
    <row r="213" spans="1:7" x14ac:dyDescent="0.25">
      <c r="A213" s="61"/>
      <c r="B213" s="62" t="s">
        <v>79</v>
      </c>
      <c r="C213" s="63">
        <v>0</v>
      </c>
      <c r="D213" s="64">
        <v>0.7</v>
      </c>
      <c r="E213" s="65">
        <v>700</v>
      </c>
      <c r="F213" s="65">
        <v>0</v>
      </c>
      <c r="G213" s="65">
        <v>0</v>
      </c>
    </row>
    <row r="214" spans="1:7" ht="24" x14ac:dyDescent="0.25">
      <c r="A214" s="66">
        <v>3</v>
      </c>
      <c r="B214" s="67" t="s">
        <v>114</v>
      </c>
      <c r="C214" s="68">
        <v>0</v>
      </c>
      <c r="D214" s="69"/>
      <c r="E214" s="70"/>
      <c r="F214" s="70">
        <v>0</v>
      </c>
      <c r="G214" s="70">
        <v>0</v>
      </c>
    </row>
    <row r="215" spans="1:7" x14ac:dyDescent="0.25">
      <c r="A215" s="61"/>
      <c r="B215" s="62" t="s">
        <v>77</v>
      </c>
      <c r="C215" s="63">
        <v>0</v>
      </c>
      <c r="D215" s="64">
        <v>1</v>
      </c>
      <c r="E215" s="65">
        <v>1000</v>
      </c>
      <c r="F215" s="65">
        <v>0</v>
      </c>
      <c r="G215" s="65">
        <v>0</v>
      </c>
    </row>
    <row r="216" spans="1:7" x14ac:dyDescent="0.25">
      <c r="A216" s="61"/>
      <c r="B216" s="62" t="s">
        <v>52</v>
      </c>
      <c r="C216" s="63">
        <v>0</v>
      </c>
      <c r="D216" s="64">
        <v>0.65</v>
      </c>
      <c r="E216" s="65">
        <v>650</v>
      </c>
      <c r="F216" s="65">
        <v>0</v>
      </c>
      <c r="G216" s="65">
        <v>0</v>
      </c>
    </row>
    <row r="217" spans="1:7" x14ac:dyDescent="0.25">
      <c r="A217" s="61"/>
      <c r="B217" s="62" t="s">
        <v>55</v>
      </c>
      <c r="C217" s="63">
        <v>0</v>
      </c>
      <c r="D217" s="64">
        <v>0.55000000000000004</v>
      </c>
      <c r="E217" s="65">
        <v>550</v>
      </c>
      <c r="F217" s="65">
        <v>0</v>
      </c>
      <c r="G217" s="65">
        <v>0</v>
      </c>
    </row>
    <row r="218" spans="1:7" x14ac:dyDescent="0.25">
      <c r="A218" s="61"/>
      <c r="B218" s="62" t="s">
        <v>21</v>
      </c>
      <c r="C218" s="63">
        <v>0</v>
      </c>
      <c r="D218" s="64">
        <v>0.45</v>
      </c>
      <c r="E218" s="65">
        <v>450</v>
      </c>
      <c r="F218" s="65">
        <v>0</v>
      </c>
      <c r="G218" s="65">
        <v>0</v>
      </c>
    </row>
    <row r="219" spans="1:7" x14ac:dyDescent="0.25">
      <c r="A219" s="61"/>
      <c r="B219" s="62" t="s">
        <v>79</v>
      </c>
      <c r="C219" s="63">
        <v>0</v>
      </c>
      <c r="D219" s="64">
        <v>0.7</v>
      </c>
      <c r="E219" s="65">
        <v>700</v>
      </c>
      <c r="F219" s="65">
        <v>0</v>
      </c>
      <c r="G219" s="65">
        <v>0</v>
      </c>
    </row>
    <row r="220" spans="1:7" x14ac:dyDescent="0.25">
      <c r="A220" s="66">
        <v>4</v>
      </c>
      <c r="B220" s="67" t="s">
        <v>115</v>
      </c>
      <c r="C220" s="68">
        <v>0</v>
      </c>
      <c r="D220" s="69"/>
      <c r="E220" s="70"/>
      <c r="F220" s="70">
        <v>0</v>
      </c>
      <c r="G220" s="70">
        <v>0</v>
      </c>
    </row>
    <row r="221" spans="1:7" x14ac:dyDescent="0.25">
      <c r="A221" s="61"/>
      <c r="B221" s="62" t="s">
        <v>77</v>
      </c>
      <c r="C221" s="63">
        <v>0</v>
      </c>
      <c r="D221" s="64">
        <v>1</v>
      </c>
      <c r="E221" s="65">
        <v>1000</v>
      </c>
      <c r="F221" s="65">
        <v>0</v>
      </c>
      <c r="G221" s="65">
        <v>0</v>
      </c>
    </row>
    <row r="222" spans="1:7" x14ac:dyDescent="0.25">
      <c r="A222" s="61"/>
      <c r="B222" s="62" t="s">
        <v>52</v>
      </c>
      <c r="C222" s="63">
        <v>0</v>
      </c>
      <c r="D222" s="64">
        <v>0.65</v>
      </c>
      <c r="E222" s="65">
        <v>650</v>
      </c>
      <c r="F222" s="65">
        <v>0</v>
      </c>
      <c r="G222" s="65">
        <v>0</v>
      </c>
    </row>
    <row r="223" spans="1:7" x14ac:dyDescent="0.25">
      <c r="A223" s="61"/>
      <c r="B223" s="62" t="s">
        <v>55</v>
      </c>
      <c r="C223" s="63">
        <v>0</v>
      </c>
      <c r="D223" s="64">
        <v>0.55000000000000004</v>
      </c>
      <c r="E223" s="65">
        <v>550</v>
      </c>
      <c r="F223" s="65">
        <v>0</v>
      </c>
      <c r="G223" s="65">
        <v>0</v>
      </c>
    </row>
    <row r="224" spans="1:7" x14ac:dyDescent="0.25">
      <c r="A224" s="61"/>
      <c r="B224" s="62" t="s">
        <v>21</v>
      </c>
      <c r="C224" s="63">
        <v>0</v>
      </c>
      <c r="D224" s="64">
        <v>0.45</v>
      </c>
      <c r="E224" s="65">
        <v>450</v>
      </c>
      <c r="F224" s="65">
        <v>0</v>
      </c>
      <c r="G224" s="65">
        <v>0</v>
      </c>
    </row>
    <row r="225" spans="1:7" x14ac:dyDescent="0.25">
      <c r="A225" s="61"/>
      <c r="B225" s="62" t="s">
        <v>79</v>
      </c>
      <c r="C225" s="63">
        <v>0</v>
      </c>
      <c r="D225" s="64">
        <v>0.7</v>
      </c>
      <c r="E225" s="65">
        <v>700</v>
      </c>
      <c r="F225" s="65">
        <v>0</v>
      </c>
      <c r="G225" s="65">
        <v>0</v>
      </c>
    </row>
    <row r="226" spans="1:7" ht="24" x14ac:dyDescent="0.25">
      <c r="A226" s="66">
        <v>5</v>
      </c>
      <c r="B226" s="67" t="s">
        <v>116</v>
      </c>
      <c r="C226" s="68">
        <v>0</v>
      </c>
      <c r="D226" s="69"/>
      <c r="E226" s="70"/>
      <c r="F226" s="70">
        <v>0</v>
      </c>
      <c r="G226" s="70">
        <v>0</v>
      </c>
    </row>
    <row r="227" spans="1:7" x14ac:dyDescent="0.25">
      <c r="A227" s="61"/>
      <c r="B227" s="62" t="s">
        <v>77</v>
      </c>
      <c r="C227" s="63">
        <v>0</v>
      </c>
      <c r="D227" s="64">
        <v>1</v>
      </c>
      <c r="E227" s="65">
        <v>1000</v>
      </c>
      <c r="F227" s="65">
        <v>0</v>
      </c>
      <c r="G227" s="65">
        <v>0</v>
      </c>
    </row>
    <row r="228" spans="1:7" x14ac:dyDescent="0.25">
      <c r="A228" s="61"/>
      <c r="B228" s="62" t="s">
        <v>52</v>
      </c>
      <c r="C228" s="63">
        <v>0</v>
      </c>
      <c r="D228" s="64">
        <v>0.65</v>
      </c>
      <c r="E228" s="65">
        <v>650</v>
      </c>
      <c r="F228" s="65">
        <v>0</v>
      </c>
      <c r="G228" s="65">
        <v>0</v>
      </c>
    </row>
    <row r="229" spans="1:7" x14ac:dyDescent="0.25">
      <c r="A229" s="61"/>
      <c r="B229" s="62" t="s">
        <v>78</v>
      </c>
      <c r="C229" s="63">
        <v>0</v>
      </c>
      <c r="D229" s="64">
        <v>0.55000000000000004</v>
      </c>
      <c r="E229" s="65">
        <v>550</v>
      </c>
      <c r="F229" s="65">
        <v>0</v>
      </c>
      <c r="G229" s="65">
        <v>0</v>
      </c>
    </row>
    <row r="230" spans="1:7" x14ac:dyDescent="0.25">
      <c r="A230" s="61"/>
      <c r="B230" s="62" t="s">
        <v>21</v>
      </c>
      <c r="C230" s="63">
        <v>0</v>
      </c>
      <c r="D230" s="64">
        <v>0.45</v>
      </c>
      <c r="E230" s="65">
        <v>450</v>
      </c>
      <c r="F230" s="65">
        <v>0</v>
      </c>
      <c r="G230" s="65">
        <v>0</v>
      </c>
    </row>
    <row r="231" spans="1:7" x14ac:dyDescent="0.25">
      <c r="A231" s="61"/>
      <c r="B231" s="62" t="s">
        <v>79</v>
      </c>
      <c r="C231" s="63">
        <v>0</v>
      </c>
      <c r="D231" s="64">
        <v>0.7</v>
      </c>
      <c r="E231" s="65">
        <v>700</v>
      </c>
      <c r="F231" s="65">
        <v>0</v>
      </c>
      <c r="G231" s="65">
        <v>0</v>
      </c>
    </row>
    <row r="232" spans="1:7" ht="24" x14ac:dyDescent="0.25">
      <c r="A232" s="66">
        <v>6</v>
      </c>
      <c r="B232" s="67" t="s">
        <v>117</v>
      </c>
      <c r="C232" s="68">
        <v>0</v>
      </c>
      <c r="D232" s="69"/>
      <c r="E232" s="70"/>
      <c r="F232" s="70">
        <v>0</v>
      </c>
      <c r="G232" s="70">
        <v>0</v>
      </c>
    </row>
    <row r="233" spans="1:7" x14ac:dyDescent="0.25">
      <c r="A233" s="61"/>
      <c r="B233" s="62" t="s">
        <v>77</v>
      </c>
      <c r="C233" s="63">
        <v>0</v>
      </c>
      <c r="D233" s="64">
        <v>1</v>
      </c>
      <c r="E233" s="65">
        <v>1000</v>
      </c>
      <c r="F233" s="65">
        <v>0</v>
      </c>
      <c r="G233" s="65">
        <v>0</v>
      </c>
    </row>
    <row r="234" spans="1:7" x14ac:dyDescent="0.25">
      <c r="A234" s="61"/>
      <c r="B234" s="62" t="s">
        <v>52</v>
      </c>
      <c r="C234" s="63">
        <v>0</v>
      </c>
      <c r="D234" s="64">
        <v>0.65</v>
      </c>
      <c r="E234" s="65">
        <v>650</v>
      </c>
      <c r="F234" s="65">
        <v>0</v>
      </c>
      <c r="G234" s="65">
        <v>0</v>
      </c>
    </row>
    <row r="235" spans="1:7" x14ac:dyDescent="0.25">
      <c r="A235" s="61"/>
      <c r="B235" s="62" t="s">
        <v>78</v>
      </c>
      <c r="C235" s="63">
        <v>0</v>
      </c>
      <c r="D235" s="64">
        <v>0.55000000000000004</v>
      </c>
      <c r="E235" s="65">
        <v>550</v>
      </c>
      <c r="F235" s="65">
        <v>0</v>
      </c>
      <c r="G235" s="65">
        <v>0</v>
      </c>
    </row>
    <row r="236" spans="1:7" x14ac:dyDescent="0.25">
      <c r="A236" s="61"/>
      <c r="B236" s="62" t="s">
        <v>21</v>
      </c>
      <c r="C236" s="63">
        <v>0</v>
      </c>
      <c r="D236" s="64">
        <v>0.45</v>
      </c>
      <c r="E236" s="65">
        <v>450</v>
      </c>
      <c r="F236" s="65">
        <v>0</v>
      </c>
      <c r="G236" s="65">
        <v>0</v>
      </c>
    </row>
    <row r="237" spans="1:7" x14ac:dyDescent="0.25">
      <c r="A237" s="61"/>
      <c r="B237" s="62" t="s">
        <v>79</v>
      </c>
      <c r="C237" s="63">
        <v>0</v>
      </c>
      <c r="D237" s="64">
        <v>0.7</v>
      </c>
      <c r="E237" s="65">
        <v>700</v>
      </c>
      <c r="F237" s="65">
        <v>0</v>
      </c>
      <c r="G237" s="65">
        <v>0</v>
      </c>
    </row>
    <row r="238" spans="1:7" ht="24" x14ac:dyDescent="0.25">
      <c r="A238" s="66">
        <v>7</v>
      </c>
      <c r="B238" s="67" t="s">
        <v>118</v>
      </c>
      <c r="C238" s="68">
        <v>0</v>
      </c>
      <c r="D238" s="69"/>
      <c r="E238" s="70"/>
      <c r="F238" s="70">
        <v>0</v>
      </c>
      <c r="G238" s="70">
        <v>0</v>
      </c>
    </row>
    <row r="239" spans="1:7" x14ac:dyDescent="0.25">
      <c r="A239" s="61"/>
      <c r="B239" s="62" t="s">
        <v>77</v>
      </c>
      <c r="C239" s="63">
        <v>0</v>
      </c>
      <c r="D239" s="64">
        <v>1</v>
      </c>
      <c r="E239" s="65">
        <v>1000</v>
      </c>
      <c r="F239" s="65">
        <v>0</v>
      </c>
      <c r="G239" s="65">
        <v>0</v>
      </c>
    </row>
    <row r="240" spans="1:7" x14ac:dyDescent="0.25">
      <c r="A240" s="61"/>
      <c r="B240" s="62" t="s">
        <v>14</v>
      </c>
      <c r="C240" s="63">
        <v>0</v>
      </c>
      <c r="D240" s="64">
        <v>0.65</v>
      </c>
      <c r="E240" s="65">
        <v>650</v>
      </c>
      <c r="F240" s="65">
        <v>0</v>
      </c>
      <c r="G240" s="65">
        <v>0</v>
      </c>
    </row>
    <row r="241" spans="1:7" x14ac:dyDescent="0.25">
      <c r="A241" s="61"/>
      <c r="B241" s="62" t="s">
        <v>78</v>
      </c>
      <c r="C241" s="63">
        <v>0</v>
      </c>
      <c r="D241" s="64">
        <v>0.55000000000000004</v>
      </c>
      <c r="E241" s="65">
        <v>550</v>
      </c>
      <c r="F241" s="65">
        <v>0</v>
      </c>
      <c r="G241" s="65">
        <v>0</v>
      </c>
    </row>
    <row r="242" spans="1:7" x14ac:dyDescent="0.25">
      <c r="A242" s="61"/>
      <c r="B242" s="62" t="s">
        <v>21</v>
      </c>
      <c r="C242" s="63">
        <v>0</v>
      </c>
      <c r="D242" s="64">
        <v>0.45</v>
      </c>
      <c r="E242" s="65">
        <v>450</v>
      </c>
      <c r="F242" s="65">
        <v>0</v>
      </c>
      <c r="G242" s="65">
        <v>0</v>
      </c>
    </row>
    <row r="243" spans="1:7" x14ac:dyDescent="0.25">
      <c r="A243" s="61"/>
      <c r="B243" s="62" t="s">
        <v>79</v>
      </c>
      <c r="C243" s="63">
        <v>0</v>
      </c>
      <c r="D243" s="64">
        <v>0.7</v>
      </c>
      <c r="E243" s="65">
        <v>700</v>
      </c>
      <c r="F243" s="65">
        <v>0</v>
      </c>
      <c r="G243" s="65">
        <v>0</v>
      </c>
    </row>
    <row r="244" spans="1:7" ht="24" x14ac:dyDescent="0.25">
      <c r="A244" s="59" t="s">
        <v>119</v>
      </c>
      <c r="B244" s="57" t="s">
        <v>120</v>
      </c>
      <c r="C244" s="58">
        <v>6</v>
      </c>
      <c r="D244" s="59"/>
      <c r="E244" s="72"/>
      <c r="F244" s="72">
        <v>4800</v>
      </c>
      <c r="G244" s="72">
        <v>57600</v>
      </c>
    </row>
    <row r="245" spans="1:7" x14ac:dyDescent="0.25">
      <c r="A245" s="61"/>
      <c r="B245" s="62" t="s">
        <v>69</v>
      </c>
      <c r="C245" s="63">
        <v>0</v>
      </c>
      <c r="D245" s="64">
        <v>1.8</v>
      </c>
      <c r="E245" s="65">
        <v>1800</v>
      </c>
      <c r="F245" s="65">
        <v>0</v>
      </c>
      <c r="G245" s="65">
        <v>0</v>
      </c>
    </row>
    <row r="246" spans="1:7" x14ac:dyDescent="0.25">
      <c r="A246" s="61"/>
      <c r="B246" s="62" t="s">
        <v>70</v>
      </c>
      <c r="C246" s="63">
        <v>1</v>
      </c>
      <c r="D246" s="64">
        <v>1.3</v>
      </c>
      <c r="E246" s="65">
        <v>1300</v>
      </c>
      <c r="F246" s="65">
        <v>1300</v>
      </c>
      <c r="G246" s="65">
        <v>15600</v>
      </c>
    </row>
    <row r="247" spans="1:7" x14ac:dyDescent="0.25">
      <c r="A247" s="61"/>
      <c r="B247" s="62" t="s">
        <v>71</v>
      </c>
      <c r="C247" s="63">
        <v>0</v>
      </c>
      <c r="D247" s="64">
        <v>0.7</v>
      </c>
      <c r="E247" s="65">
        <v>700</v>
      </c>
      <c r="F247" s="65">
        <v>0</v>
      </c>
      <c r="G247" s="65">
        <v>0</v>
      </c>
    </row>
    <row r="248" spans="1:7" x14ac:dyDescent="0.25">
      <c r="A248" s="61"/>
      <c r="B248" s="62" t="s">
        <v>72</v>
      </c>
      <c r="C248" s="63">
        <v>1</v>
      </c>
      <c r="D248" s="64">
        <v>0.8</v>
      </c>
      <c r="E248" s="65">
        <v>800</v>
      </c>
      <c r="F248" s="65">
        <v>800</v>
      </c>
      <c r="G248" s="65">
        <v>9600</v>
      </c>
    </row>
    <row r="249" spans="1:7" x14ac:dyDescent="0.25">
      <c r="A249" s="61"/>
      <c r="B249" s="62" t="s">
        <v>73</v>
      </c>
      <c r="C249" s="63">
        <v>0</v>
      </c>
      <c r="D249" s="64">
        <v>1</v>
      </c>
      <c r="E249" s="65">
        <v>1000</v>
      </c>
      <c r="F249" s="65">
        <v>0</v>
      </c>
      <c r="G249" s="65">
        <v>0</v>
      </c>
    </row>
    <row r="250" spans="1:7" x14ac:dyDescent="0.25">
      <c r="A250" s="61"/>
      <c r="B250" s="62" t="s">
        <v>74</v>
      </c>
      <c r="C250" s="63">
        <v>1</v>
      </c>
      <c r="D250" s="64">
        <v>0.8</v>
      </c>
      <c r="E250" s="65">
        <v>800</v>
      </c>
      <c r="F250" s="65">
        <v>800</v>
      </c>
      <c r="G250" s="65">
        <v>9600</v>
      </c>
    </row>
    <row r="251" spans="1:7" x14ac:dyDescent="0.25">
      <c r="A251" s="61"/>
      <c r="B251" s="62" t="s">
        <v>92</v>
      </c>
      <c r="C251" s="63">
        <v>0</v>
      </c>
      <c r="D251" s="64">
        <v>0.9</v>
      </c>
      <c r="E251" s="65">
        <v>900</v>
      </c>
      <c r="F251" s="65">
        <v>0</v>
      </c>
      <c r="G251" s="65">
        <v>0</v>
      </c>
    </row>
    <row r="252" spans="1:7" x14ac:dyDescent="0.25">
      <c r="A252" s="61"/>
      <c r="B252" s="62" t="s">
        <v>52</v>
      </c>
      <c r="C252" s="63">
        <v>1</v>
      </c>
      <c r="D252" s="64">
        <v>0.7</v>
      </c>
      <c r="E252" s="65">
        <v>700</v>
      </c>
      <c r="F252" s="65">
        <v>700</v>
      </c>
      <c r="G252" s="65">
        <v>8400</v>
      </c>
    </row>
    <row r="253" spans="1:7" x14ac:dyDescent="0.25">
      <c r="A253" s="61"/>
      <c r="B253" s="62" t="s">
        <v>78</v>
      </c>
      <c r="C253" s="63">
        <v>2</v>
      </c>
      <c r="D253" s="64">
        <v>0.6</v>
      </c>
      <c r="E253" s="65">
        <v>600</v>
      </c>
      <c r="F253" s="65">
        <v>1200</v>
      </c>
      <c r="G253" s="65">
        <v>14400</v>
      </c>
    </row>
    <row r="254" spans="1:7" x14ac:dyDescent="0.25">
      <c r="A254" s="61"/>
      <c r="B254" s="62" t="s">
        <v>21</v>
      </c>
      <c r="C254" s="63">
        <v>0</v>
      </c>
      <c r="D254" s="64">
        <v>0.5</v>
      </c>
      <c r="E254" s="65">
        <v>500</v>
      </c>
      <c r="F254" s="65">
        <v>0</v>
      </c>
      <c r="G254" s="65">
        <v>0</v>
      </c>
    </row>
    <row r="255" spans="1:7" ht="24" x14ac:dyDescent="0.25">
      <c r="A255" s="66">
        <v>1</v>
      </c>
      <c r="B255" s="67" t="s">
        <v>121</v>
      </c>
      <c r="C255" s="68">
        <v>0</v>
      </c>
      <c r="D255" s="69"/>
      <c r="E255" s="70"/>
      <c r="F255" s="70">
        <v>0</v>
      </c>
      <c r="G255" s="70">
        <v>0</v>
      </c>
    </row>
    <row r="256" spans="1:7" x14ac:dyDescent="0.25">
      <c r="A256" s="61"/>
      <c r="B256" s="62" t="s">
        <v>77</v>
      </c>
      <c r="C256" s="63">
        <v>0</v>
      </c>
      <c r="D256" s="64">
        <v>1</v>
      </c>
      <c r="E256" s="65">
        <v>1000</v>
      </c>
      <c r="F256" s="65">
        <v>0</v>
      </c>
      <c r="G256" s="65">
        <v>0</v>
      </c>
    </row>
    <row r="257" spans="1:7" x14ac:dyDescent="0.25">
      <c r="A257" s="61"/>
      <c r="B257" s="62" t="s">
        <v>52</v>
      </c>
      <c r="C257" s="63">
        <v>0</v>
      </c>
      <c r="D257" s="64">
        <v>0.65</v>
      </c>
      <c r="E257" s="65">
        <v>650</v>
      </c>
      <c r="F257" s="65">
        <v>0</v>
      </c>
      <c r="G257" s="65">
        <v>0</v>
      </c>
    </row>
    <row r="258" spans="1:7" x14ac:dyDescent="0.25">
      <c r="A258" s="61"/>
      <c r="B258" s="62" t="s">
        <v>55</v>
      </c>
      <c r="C258" s="63">
        <v>0</v>
      </c>
      <c r="D258" s="64">
        <v>0.55000000000000004</v>
      </c>
      <c r="E258" s="65">
        <v>550</v>
      </c>
      <c r="F258" s="65">
        <v>0</v>
      </c>
      <c r="G258" s="65">
        <v>0</v>
      </c>
    </row>
    <row r="259" spans="1:7" x14ac:dyDescent="0.25">
      <c r="A259" s="61"/>
      <c r="B259" s="62" t="s">
        <v>21</v>
      </c>
      <c r="C259" s="63">
        <v>0</v>
      </c>
      <c r="D259" s="64">
        <v>0.45</v>
      </c>
      <c r="E259" s="65">
        <v>450</v>
      </c>
      <c r="F259" s="65">
        <v>0</v>
      </c>
      <c r="G259" s="65">
        <v>0</v>
      </c>
    </row>
    <row r="260" spans="1:7" x14ac:dyDescent="0.25">
      <c r="A260" s="61"/>
      <c r="B260" s="62" t="s">
        <v>79</v>
      </c>
      <c r="C260" s="63">
        <v>0</v>
      </c>
      <c r="D260" s="64">
        <v>0.7</v>
      </c>
      <c r="E260" s="65">
        <v>700</v>
      </c>
      <c r="F260" s="65">
        <v>0</v>
      </c>
      <c r="G260" s="65">
        <v>0</v>
      </c>
    </row>
    <row r="261" spans="1:7" x14ac:dyDescent="0.25">
      <c r="A261" s="66">
        <v>2</v>
      </c>
      <c r="B261" s="67" t="s">
        <v>122</v>
      </c>
      <c r="C261" s="68">
        <v>0</v>
      </c>
      <c r="D261" s="69"/>
      <c r="E261" s="70"/>
      <c r="F261" s="70">
        <v>0</v>
      </c>
      <c r="G261" s="70">
        <v>0</v>
      </c>
    </row>
    <row r="262" spans="1:7" x14ac:dyDescent="0.25">
      <c r="A262" s="61"/>
      <c r="B262" s="62" t="s">
        <v>77</v>
      </c>
      <c r="C262" s="63">
        <v>0</v>
      </c>
      <c r="D262" s="64">
        <v>1</v>
      </c>
      <c r="E262" s="65">
        <v>1000</v>
      </c>
      <c r="F262" s="65">
        <v>0</v>
      </c>
      <c r="G262" s="65">
        <v>0</v>
      </c>
    </row>
    <row r="263" spans="1:7" x14ac:dyDescent="0.25">
      <c r="A263" s="61"/>
      <c r="B263" s="62" t="s">
        <v>52</v>
      </c>
      <c r="C263" s="63">
        <v>0</v>
      </c>
      <c r="D263" s="64">
        <v>0.65</v>
      </c>
      <c r="E263" s="65">
        <v>650</v>
      </c>
      <c r="F263" s="65">
        <v>0</v>
      </c>
      <c r="G263" s="65">
        <v>0</v>
      </c>
    </row>
    <row r="264" spans="1:7" x14ac:dyDescent="0.25">
      <c r="A264" s="61"/>
      <c r="B264" s="62" t="s">
        <v>55</v>
      </c>
      <c r="C264" s="63">
        <v>0</v>
      </c>
      <c r="D264" s="64">
        <v>0.55000000000000004</v>
      </c>
      <c r="E264" s="65">
        <v>550</v>
      </c>
      <c r="F264" s="65">
        <v>0</v>
      </c>
      <c r="G264" s="65">
        <v>0</v>
      </c>
    </row>
    <row r="265" spans="1:7" x14ac:dyDescent="0.25">
      <c r="A265" s="61"/>
      <c r="B265" s="62" t="s">
        <v>21</v>
      </c>
      <c r="C265" s="63">
        <v>0</v>
      </c>
      <c r="D265" s="64">
        <v>0.45</v>
      </c>
      <c r="E265" s="65">
        <v>450</v>
      </c>
      <c r="F265" s="65">
        <v>0</v>
      </c>
      <c r="G265" s="65">
        <v>0</v>
      </c>
    </row>
    <row r="266" spans="1:7" x14ac:dyDescent="0.25">
      <c r="A266" s="61"/>
      <c r="B266" s="62" t="s">
        <v>79</v>
      </c>
      <c r="C266" s="63">
        <v>0</v>
      </c>
      <c r="D266" s="64">
        <v>0.7</v>
      </c>
      <c r="E266" s="65">
        <v>700</v>
      </c>
      <c r="F266" s="65">
        <v>0</v>
      </c>
      <c r="G266" s="65">
        <v>0</v>
      </c>
    </row>
    <row r="267" spans="1:7" x14ac:dyDescent="0.25">
      <c r="A267" s="66">
        <v>3</v>
      </c>
      <c r="B267" s="67" t="s">
        <v>123</v>
      </c>
      <c r="C267" s="68">
        <v>0</v>
      </c>
      <c r="D267" s="69"/>
      <c r="E267" s="70"/>
      <c r="F267" s="70">
        <v>0</v>
      </c>
      <c r="G267" s="70">
        <v>0</v>
      </c>
    </row>
    <row r="268" spans="1:7" x14ac:dyDescent="0.25">
      <c r="A268" s="73"/>
      <c r="B268" s="62" t="s">
        <v>77</v>
      </c>
      <c r="C268" s="63">
        <v>0</v>
      </c>
      <c r="D268" s="64">
        <v>1</v>
      </c>
      <c r="E268" s="65">
        <v>1000</v>
      </c>
      <c r="F268" s="65">
        <v>0</v>
      </c>
      <c r="G268" s="65">
        <v>0</v>
      </c>
    </row>
    <row r="269" spans="1:7" x14ac:dyDescent="0.25">
      <c r="A269" s="61"/>
      <c r="B269" s="62" t="s">
        <v>52</v>
      </c>
      <c r="C269" s="63">
        <v>0</v>
      </c>
      <c r="D269" s="64">
        <v>0.65</v>
      </c>
      <c r="E269" s="65">
        <v>650</v>
      </c>
      <c r="F269" s="65">
        <v>0</v>
      </c>
      <c r="G269" s="65">
        <v>0</v>
      </c>
    </row>
    <row r="270" spans="1:7" x14ac:dyDescent="0.25">
      <c r="A270" s="61"/>
      <c r="B270" s="62" t="s">
        <v>55</v>
      </c>
      <c r="C270" s="63">
        <v>0</v>
      </c>
      <c r="D270" s="64">
        <v>0.55000000000000004</v>
      </c>
      <c r="E270" s="65">
        <v>550</v>
      </c>
      <c r="F270" s="65">
        <v>0</v>
      </c>
      <c r="G270" s="65">
        <v>0</v>
      </c>
    </row>
    <row r="271" spans="1:7" x14ac:dyDescent="0.25">
      <c r="A271" s="61"/>
      <c r="B271" s="62" t="s">
        <v>21</v>
      </c>
      <c r="C271" s="63">
        <v>0</v>
      </c>
      <c r="D271" s="64">
        <v>0.45</v>
      </c>
      <c r="E271" s="65">
        <v>450</v>
      </c>
      <c r="F271" s="65">
        <v>0</v>
      </c>
      <c r="G271" s="65">
        <v>0</v>
      </c>
    </row>
    <row r="272" spans="1:7" x14ac:dyDescent="0.25">
      <c r="A272" s="61"/>
      <c r="B272" s="62" t="s">
        <v>79</v>
      </c>
      <c r="C272" s="63">
        <v>0</v>
      </c>
      <c r="D272" s="64">
        <v>0.7</v>
      </c>
      <c r="E272" s="65">
        <v>700</v>
      </c>
      <c r="F272" s="65">
        <v>0</v>
      </c>
      <c r="G272" s="65">
        <v>0</v>
      </c>
    </row>
    <row r="273" spans="1:7" x14ac:dyDescent="0.25">
      <c r="A273" s="66">
        <v>4</v>
      </c>
      <c r="B273" s="67" t="s">
        <v>124</v>
      </c>
      <c r="C273" s="68">
        <v>0</v>
      </c>
      <c r="D273" s="69"/>
      <c r="E273" s="70"/>
      <c r="F273" s="70">
        <v>0</v>
      </c>
      <c r="G273" s="70">
        <v>0</v>
      </c>
    </row>
    <row r="274" spans="1:7" x14ac:dyDescent="0.25">
      <c r="A274" s="61"/>
      <c r="B274" s="62" t="s">
        <v>77</v>
      </c>
      <c r="C274" s="63">
        <v>0</v>
      </c>
      <c r="D274" s="64">
        <v>1</v>
      </c>
      <c r="E274" s="65">
        <v>1000</v>
      </c>
      <c r="F274" s="65">
        <v>0</v>
      </c>
      <c r="G274" s="65">
        <v>0</v>
      </c>
    </row>
    <row r="275" spans="1:7" x14ac:dyDescent="0.25">
      <c r="A275" s="61"/>
      <c r="B275" s="62" t="s">
        <v>52</v>
      </c>
      <c r="C275" s="63">
        <v>0</v>
      </c>
      <c r="D275" s="64">
        <v>0.65</v>
      </c>
      <c r="E275" s="65">
        <v>650</v>
      </c>
      <c r="F275" s="65">
        <v>0</v>
      </c>
      <c r="G275" s="65">
        <v>0</v>
      </c>
    </row>
    <row r="276" spans="1:7" x14ac:dyDescent="0.25">
      <c r="A276" s="61"/>
      <c r="B276" s="62" t="s">
        <v>55</v>
      </c>
      <c r="C276" s="63">
        <v>0</v>
      </c>
      <c r="D276" s="64">
        <v>0.55000000000000004</v>
      </c>
      <c r="E276" s="65">
        <v>550</v>
      </c>
      <c r="F276" s="65">
        <v>0</v>
      </c>
      <c r="G276" s="65">
        <v>0</v>
      </c>
    </row>
    <row r="277" spans="1:7" x14ac:dyDescent="0.25">
      <c r="A277" s="61"/>
      <c r="B277" s="62" t="s">
        <v>21</v>
      </c>
      <c r="C277" s="63">
        <v>0</v>
      </c>
      <c r="D277" s="64">
        <v>0.45</v>
      </c>
      <c r="E277" s="65">
        <v>450</v>
      </c>
      <c r="F277" s="65">
        <v>0</v>
      </c>
      <c r="G277" s="65">
        <v>0</v>
      </c>
    </row>
    <row r="278" spans="1:7" x14ac:dyDescent="0.25">
      <c r="A278" s="61"/>
      <c r="B278" s="62" t="s">
        <v>79</v>
      </c>
      <c r="C278" s="63">
        <v>0</v>
      </c>
      <c r="D278" s="64">
        <v>0.7</v>
      </c>
      <c r="E278" s="65">
        <v>700</v>
      </c>
      <c r="F278" s="65">
        <v>0</v>
      </c>
      <c r="G278" s="65">
        <v>0</v>
      </c>
    </row>
    <row r="279" spans="1:7" ht="24" x14ac:dyDescent="0.25">
      <c r="A279" s="66">
        <v>5</v>
      </c>
      <c r="B279" s="67" t="s">
        <v>125</v>
      </c>
      <c r="C279" s="68">
        <v>0</v>
      </c>
      <c r="D279" s="69"/>
      <c r="E279" s="70"/>
      <c r="F279" s="70">
        <v>0</v>
      </c>
      <c r="G279" s="70">
        <v>0</v>
      </c>
    </row>
    <row r="280" spans="1:7" x14ac:dyDescent="0.25">
      <c r="A280" s="61"/>
      <c r="B280" s="62" t="s">
        <v>77</v>
      </c>
      <c r="C280" s="63">
        <v>0</v>
      </c>
      <c r="D280" s="64">
        <v>1</v>
      </c>
      <c r="E280" s="65">
        <v>1000</v>
      </c>
      <c r="F280" s="65">
        <v>0</v>
      </c>
      <c r="G280" s="65">
        <v>0</v>
      </c>
    </row>
    <row r="281" spans="1:7" x14ac:dyDescent="0.25">
      <c r="A281" s="61"/>
      <c r="B281" s="62" t="s">
        <v>52</v>
      </c>
      <c r="C281" s="63">
        <v>0</v>
      </c>
      <c r="D281" s="64">
        <v>0.65</v>
      </c>
      <c r="E281" s="65">
        <v>650</v>
      </c>
      <c r="F281" s="65">
        <v>0</v>
      </c>
      <c r="G281" s="65">
        <v>0</v>
      </c>
    </row>
    <row r="282" spans="1:7" x14ac:dyDescent="0.25">
      <c r="A282" s="61"/>
      <c r="B282" s="62" t="s">
        <v>78</v>
      </c>
      <c r="C282" s="63">
        <v>0</v>
      </c>
      <c r="D282" s="64">
        <v>0.55000000000000004</v>
      </c>
      <c r="E282" s="65">
        <v>550</v>
      </c>
      <c r="F282" s="65">
        <v>0</v>
      </c>
      <c r="G282" s="65">
        <v>0</v>
      </c>
    </row>
    <row r="283" spans="1:7" x14ac:dyDescent="0.25">
      <c r="A283" s="61"/>
      <c r="B283" s="62" t="s">
        <v>21</v>
      </c>
      <c r="C283" s="63">
        <v>0</v>
      </c>
      <c r="D283" s="64">
        <v>0.45</v>
      </c>
      <c r="E283" s="65">
        <v>450</v>
      </c>
      <c r="F283" s="65">
        <v>0</v>
      </c>
      <c r="G283" s="65">
        <v>0</v>
      </c>
    </row>
    <row r="284" spans="1:7" x14ac:dyDescent="0.25">
      <c r="A284" s="61"/>
      <c r="B284" s="62" t="s">
        <v>79</v>
      </c>
      <c r="C284" s="63">
        <v>0</v>
      </c>
      <c r="D284" s="64">
        <v>0.7</v>
      </c>
      <c r="E284" s="65">
        <v>700</v>
      </c>
      <c r="F284" s="65">
        <v>0</v>
      </c>
      <c r="G284" s="65">
        <v>0</v>
      </c>
    </row>
    <row r="285" spans="1:7" ht="24" x14ac:dyDescent="0.25">
      <c r="A285" s="59" t="s">
        <v>31</v>
      </c>
      <c r="B285" s="57" t="s">
        <v>126</v>
      </c>
      <c r="C285" s="58">
        <v>7</v>
      </c>
      <c r="D285" s="59"/>
      <c r="E285" s="72"/>
      <c r="F285" s="59">
        <v>5300</v>
      </c>
      <c r="G285" s="59">
        <v>63600</v>
      </c>
    </row>
    <row r="286" spans="1:7" x14ac:dyDescent="0.25">
      <c r="A286" s="61"/>
      <c r="B286" s="62" t="s">
        <v>69</v>
      </c>
      <c r="C286" s="63">
        <v>0</v>
      </c>
      <c r="D286" s="64">
        <v>1.8</v>
      </c>
      <c r="E286" s="65">
        <v>1800</v>
      </c>
      <c r="F286" s="65">
        <v>0</v>
      </c>
      <c r="G286" s="65">
        <v>0</v>
      </c>
    </row>
    <row r="287" spans="1:7" x14ac:dyDescent="0.25">
      <c r="A287" s="61"/>
      <c r="B287" s="62" t="s">
        <v>70</v>
      </c>
      <c r="C287" s="63">
        <v>1</v>
      </c>
      <c r="D287" s="64">
        <v>1.3</v>
      </c>
      <c r="E287" s="65">
        <v>1300</v>
      </c>
      <c r="F287" s="65">
        <v>1300</v>
      </c>
      <c r="G287" s="65">
        <v>15600</v>
      </c>
    </row>
    <row r="288" spans="1:7" x14ac:dyDescent="0.25">
      <c r="A288" s="61"/>
      <c r="B288" s="62" t="s">
        <v>71</v>
      </c>
      <c r="C288" s="63">
        <v>0</v>
      </c>
      <c r="D288" s="64">
        <v>0.7</v>
      </c>
      <c r="E288" s="65">
        <v>700</v>
      </c>
      <c r="F288" s="65">
        <v>0</v>
      </c>
      <c r="G288" s="65">
        <v>0</v>
      </c>
    </row>
    <row r="289" spans="1:7" x14ac:dyDescent="0.25">
      <c r="A289" s="61"/>
      <c r="B289" s="62" t="s">
        <v>72</v>
      </c>
      <c r="C289" s="63">
        <v>1</v>
      </c>
      <c r="D289" s="64">
        <v>0.8</v>
      </c>
      <c r="E289" s="65">
        <v>800</v>
      </c>
      <c r="F289" s="65">
        <v>800</v>
      </c>
      <c r="G289" s="65">
        <v>9600</v>
      </c>
    </row>
    <row r="290" spans="1:7" x14ac:dyDescent="0.25">
      <c r="A290" s="61"/>
      <c r="B290" s="62" t="s">
        <v>73</v>
      </c>
      <c r="C290" s="63">
        <v>0</v>
      </c>
      <c r="D290" s="64">
        <v>1</v>
      </c>
      <c r="E290" s="65">
        <v>1000</v>
      </c>
      <c r="F290" s="65">
        <v>0</v>
      </c>
      <c r="G290" s="65">
        <v>0</v>
      </c>
    </row>
    <row r="291" spans="1:7" x14ac:dyDescent="0.25">
      <c r="A291" s="61"/>
      <c r="B291" s="62" t="s">
        <v>74</v>
      </c>
      <c r="C291" s="63">
        <v>1</v>
      </c>
      <c r="D291" s="64">
        <v>0.8</v>
      </c>
      <c r="E291" s="65">
        <v>800</v>
      </c>
      <c r="F291" s="65">
        <v>800</v>
      </c>
      <c r="G291" s="65">
        <v>9600</v>
      </c>
    </row>
    <row r="292" spans="1:7" x14ac:dyDescent="0.25">
      <c r="A292" s="61"/>
      <c r="B292" s="62" t="s">
        <v>92</v>
      </c>
      <c r="C292" s="63">
        <v>0</v>
      </c>
      <c r="D292" s="64">
        <v>0.9</v>
      </c>
      <c r="E292" s="65">
        <v>900</v>
      </c>
      <c r="F292" s="65">
        <v>0</v>
      </c>
      <c r="G292" s="65">
        <v>0</v>
      </c>
    </row>
    <row r="293" spans="1:7" x14ac:dyDescent="0.25">
      <c r="A293" s="61"/>
      <c r="B293" s="62" t="s">
        <v>52</v>
      </c>
      <c r="C293" s="63">
        <v>1</v>
      </c>
      <c r="D293" s="64">
        <v>0.7</v>
      </c>
      <c r="E293" s="65">
        <v>700</v>
      </c>
      <c r="F293" s="65">
        <v>700</v>
      </c>
      <c r="G293" s="65">
        <v>8400</v>
      </c>
    </row>
    <row r="294" spans="1:7" x14ac:dyDescent="0.25">
      <c r="A294" s="61"/>
      <c r="B294" s="62" t="s">
        <v>78</v>
      </c>
      <c r="C294" s="63">
        <v>2</v>
      </c>
      <c r="D294" s="64">
        <v>0.6</v>
      </c>
      <c r="E294" s="65">
        <v>600</v>
      </c>
      <c r="F294" s="65">
        <v>1200</v>
      </c>
      <c r="G294" s="65">
        <v>14400</v>
      </c>
    </row>
    <row r="295" spans="1:7" x14ac:dyDescent="0.25">
      <c r="A295" s="61"/>
      <c r="B295" s="62" t="s">
        <v>21</v>
      </c>
      <c r="C295" s="63">
        <v>1</v>
      </c>
      <c r="D295" s="64">
        <v>0.5</v>
      </c>
      <c r="E295" s="65">
        <v>500</v>
      </c>
      <c r="F295" s="65">
        <v>500</v>
      </c>
      <c r="G295" s="65">
        <v>6000</v>
      </c>
    </row>
    <row r="296" spans="1:7" x14ac:dyDescent="0.25">
      <c r="A296" s="66">
        <v>1</v>
      </c>
      <c r="B296" s="67" t="s">
        <v>127</v>
      </c>
      <c r="C296" s="68">
        <v>0</v>
      </c>
      <c r="D296" s="69"/>
      <c r="E296" s="70"/>
      <c r="F296" s="70">
        <v>0</v>
      </c>
      <c r="G296" s="70">
        <v>0</v>
      </c>
    </row>
    <row r="297" spans="1:7" x14ac:dyDescent="0.25">
      <c r="A297" s="61"/>
      <c r="B297" s="62" t="s">
        <v>77</v>
      </c>
      <c r="C297" s="63">
        <v>0</v>
      </c>
      <c r="D297" s="64">
        <v>1</v>
      </c>
      <c r="E297" s="65">
        <v>1000</v>
      </c>
      <c r="F297" s="65">
        <v>0</v>
      </c>
      <c r="G297" s="65">
        <v>0</v>
      </c>
    </row>
    <row r="298" spans="1:7" x14ac:dyDescent="0.25">
      <c r="A298" s="61"/>
      <c r="B298" s="62" t="s">
        <v>52</v>
      </c>
      <c r="C298" s="63">
        <v>0</v>
      </c>
      <c r="D298" s="64">
        <v>0.65</v>
      </c>
      <c r="E298" s="65">
        <v>650</v>
      </c>
      <c r="F298" s="65">
        <v>0</v>
      </c>
      <c r="G298" s="65">
        <v>0</v>
      </c>
    </row>
    <row r="299" spans="1:7" x14ac:dyDescent="0.25">
      <c r="A299" s="61"/>
      <c r="B299" s="62" t="s">
        <v>78</v>
      </c>
      <c r="C299" s="63">
        <v>0</v>
      </c>
      <c r="D299" s="64">
        <v>0.55000000000000004</v>
      </c>
      <c r="E299" s="65">
        <v>550</v>
      </c>
      <c r="F299" s="65">
        <v>0</v>
      </c>
      <c r="G299" s="65">
        <v>0</v>
      </c>
    </row>
    <row r="300" spans="1:7" x14ac:dyDescent="0.25">
      <c r="A300" s="61"/>
      <c r="B300" s="62" t="s">
        <v>21</v>
      </c>
      <c r="C300" s="63">
        <v>0</v>
      </c>
      <c r="D300" s="64">
        <v>0.45</v>
      </c>
      <c r="E300" s="65">
        <v>450</v>
      </c>
      <c r="F300" s="65">
        <v>0</v>
      </c>
      <c r="G300" s="65">
        <v>0</v>
      </c>
    </row>
    <row r="301" spans="1:7" x14ac:dyDescent="0.25">
      <c r="A301" s="61"/>
      <c r="B301" s="62" t="s">
        <v>79</v>
      </c>
      <c r="C301" s="63">
        <v>0</v>
      </c>
      <c r="D301" s="64">
        <v>0.7</v>
      </c>
      <c r="E301" s="65">
        <v>700</v>
      </c>
      <c r="F301" s="65">
        <v>0</v>
      </c>
      <c r="G301" s="65">
        <v>0</v>
      </c>
    </row>
    <row r="302" spans="1:7" x14ac:dyDescent="0.25">
      <c r="A302" s="66">
        <v>2</v>
      </c>
      <c r="B302" s="67" t="s">
        <v>128</v>
      </c>
      <c r="C302" s="68">
        <v>0</v>
      </c>
      <c r="D302" s="69"/>
      <c r="E302" s="70"/>
      <c r="F302" s="70">
        <v>0</v>
      </c>
      <c r="G302" s="70">
        <v>0</v>
      </c>
    </row>
    <row r="303" spans="1:7" x14ac:dyDescent="0.25">
      <c r="A303" s="61"/>
      <c r="B303" s="62" t="s">
        <v>77</v>
      </c>
      <c r="C303" s="63">
        <v>0</v>
      </c>
      <c r="D303" s="64">
        <v>1</v>
      </c>
      <c r="E303" s="65">
        <v>1000</v>
      </c>
      <c r="F303" s="65">
        <v>0</v>
      </c>
      <c r="G303" s="65">
        <v>0</v>
      </c>
    </row>
    <row r="304" spans="1:7" x14ac:dyDescent="0.25">
      <c r="A304" s="61"/>
      <c r="B304" s="62" t="s">
        <v>52</v>
      </c>
      <c r="C304" s="63">
        <v>0</v>
      </c>
      <c r="D304" s="64">
        <v>0.65</v>
      </c>
      <c r="E304" s="65">
        <v>650</v>
      </c>
      <c r="F304" s="65">
        <v>0</v>
      </c>
      <c r="G304" s="65">
        <v>0</v>
      </c>
    </row>
    <row r="305" spans="1:7" x14ac:dyDescent="0.25">
      <c r="A305" s="61"/>
      <c r="B305" s="62" t="s">
        <v>55</v>
      </c>
      <c r="C305" s="63">
        <v>0</v>
      </c>
      <c r="D305" s="64">
        <v>0.55000000000000004</v>
      </c>
      <c r="E305" s="65">
        <v>550</v>
      </c>
      <c r="F305" s="65">
        <v>0</v>
      </c>
      <c r="G305" s="65">
        <v>0</v>
      </c>
    </row>
    <row r="306" spans="1:7" x14ac:dyDescent="0.25">
      <c r="A306" s="61"/>
      <c r="B306" s="62" t="s">
        <v>21</v>
      </c>
      <c r="C306" s="63">
        <v>0</v>
      </c>
      <c r="D306" s="64">
        <v>0.45</v>
      </c>
      <c r="E306" s="65">
        <v>450</v>
      </c>
      <c r="F306" s="65">
        <v>0</v>
      </c>
      <c r="G306" s="65">
        <v>0</v>
      </c>
    </row>
    <row r="307" spans="1:7" x14ac:dyDescent="0.25">
      <c r="A307" s="61"/>
      <c r="B307" s="62" t="s">
        <v>79</v>
      </c>
      <c r="C307" s="63">
        <v>0</v>
      </c>
      <c r="D307" s="64">
        <v>0.7</v>
      </c>
      <c r="E307" s="65">
        <v>700</v>
      </c>
      <c r="F307" s="65">
        <v>0</v>
      </c>
      <c r="G307" s="65">
        <v>0</v>
      </c>
    </row>
    <row r="308" spans="1:7" ht="24" x14ac:dyDescent="0.25">
      <c r="A308" s="66">
        <v>3</v>
      </c>
      <c r="B308" s="67" t="s">
        <v>129</v>
      </c>
      <c r="C308" s="68">
        <v>0</v>
      </c>
      <c r="D308" s="69"/>
      <c r="E308" s="70"/>
      <c r="F308" s="70">
        <v>0</v>
      </c>
      <c r="G308" s="70">
        <v>0</v>
      </c>
    </row>
    <row r="309" spans="1:7" x14ac:dyDescent="0.25">
      <c r="A309" s="61"/>
      <c r="B309" s="62" t="s">
        <v>77</v>
      </c>
      <c r="C309" s="63">
        <v>0</v>
      </c>
      <c r="D309" s="64">
        <v>1</v>
      </c>
      <c r="E309" s="65">
        <v>1000</v>
      </c>
      <c r="F309" s="65">
        <v>0</v>
      </c>
      <c r="G309" s="65">
        <v>0</v>
      </c>
    </row>
    <row r="310" spans="1:7" x14ac:dyDescent="0.25">
      <c r="A310" s="61"/>
      <c r="B310" s="62" t="s">
        <v>52</v>
      </c>
      <c r="C310" s="63">
        <v>0</v>
      </c>
      <c r="D310" s="64">
        <v>0.65</v>
      </c>
      <c r="E310" s="65">
        <v>650</v>
      </c>
      <c r="F310" s="65">
        <v>0</v>
      </c>
      <c r="G310" s="65">
        <v>0</v>
      </c>
    </row>
    <row r="311" spans="1:7" x14ac:dyDescent="0.25">
      <c r="A311" s="61"/>
      <c r="B311" s="62" t="s">
        <v>55</v>
      </c>
      <c r="C311" s="63">
        <v>0</v>
      </c>
      <c r="D311" s="64">
        <v>0.55000000000000004</v>
      </c>
      <c r="E311" s="65">
        <v>550</v>
      </c>
      <c r="F311" s="65">
        <v>0</v>
      </c>
      <c r="G311" s="65">
        <v>0</v>
      </c>
    </row>
    <row r="312" spans="1:7" x14ac:dyDescent="0.25">
      <c r="A312" s="61"/>
      <c r="B312" s="62" t="s">
        <v>21</v>
      </c>
      <c r="C312" s="63">
        <v>0</v>
      </c>
      <c r="D312" s="64">
        <v>0.45</v>
      </c>
      <c r="E312" s="65">
        <v>450</v>
      </c>
      <c r="F312" s="65">
        <v>0</v>
      </c>
      <c r="G312" s="65">
        <v>0</v>
      </c>
    </row>
    <row r="313" spans="1:7" x14ac:dyDescent="0.25">
      <c r="A313" s="66">
        <v>4</v>
      </c>
      <c r="B313" s="67" t="s">
        <v>130</v>
      </c>
      <c r="C313" s="68">
        <v>0</v>
      </c>
      <c r="D313" s="69"/>
      <c r="E313" s="70"/>
      <c r="F313" s="70">
        <v>0</v>
      </c>
      <c r="G313" s="70">
        <v>0</v>
      </c>
    </row>
    <row r="314" spans="1:7" x14ac:dyDescent="0.25">
      <c r="A314" s="61"/>
      <c r="B314" s="62" t="s">
        <v>77</v>
      </c>
      <c r="C314" s="63">
        <v>0</v>
      </c>
      <c r="D314" s="64">
        <v>1</v>
      </c>
      <c r="E314" s="65">
        <v>1000</v>
      </c>
      <c r="F314" s="65">
        <v>0</v>
      </c>
      <c r="G314" s="65">
        <v>0</v>
      </c>
    </row>
    <row r="315" spans="1:7" x14ac:dyDescent="0.25">
      <c r="A315" s="61"/>
      <c r="B315" s="62" t="s">
        <v>52</v>
      </c>
      <c r="C315" s="63">
        <v>0</v>
      </c>
      <c r="D315" s="64">
        <v>0.65</v>
      </c>
      <c r="E315" s="65">
        <v>650</v>
      </c>
      <c r="F315" s="65">
        <v>0</v>
      </c>
      <c r="G315" s="65">
        <v>0</v>
      </c>
    </row>
    <row r="316" spans="1:7" x14ac:dyDescent="0.25">
      <c r="A316" s="61"/>
      <c r="B316" s="62" t="s">
        <v>55</v>
      </c>
      <c r="C316" s="63">
        <v>0</v>
      </c>
      <c r="D316" s="64">
        <v>0.55000000000000004</v>
      </c>
      <c r="E316" s="65">
        <v>550</v>
      </c>
      <c r="F316" s="65">
        <v>0</v>
      </c>
      <c r="G316" s="65">
        <v>0</v>
      </c>
    </row>
    <row r="317" spans="1:7" x14ac:dyDescent="0.25">
      <c r="A317" s="61"/>
      <c r="B317" s="62" t="s">
        <v>21</v>
      </c>
      <c r="C317" s="63">
        <v>0</v>
      </c>
      <c r="D317" s="64">
        <v>0.45</v>
      </c>
      <c r="E317" s="65">
        <v>450</v>
      </c>
      <c r="F317" s="65">
        <v>0</v>
      </c>
      <c r="G317" s="65">
        <v>0</v>
      </c>
    </row>
    <row r="318" spans="1:7" x14ac:dyDescent="0.25">
      <c r="A318" s="61"/>
      <c r="B318" s="62" t="s">
        <v>79</v>
      </c>
      <c r="C318" s="63">
        <v>0</v>
      </c>
      <c r="D318" s="64">
        <v>0.7</v>
      </c>
      <c r="E318" s="65">
        <v>700</v>
      </c>
      <c r="F318" s="65">
        <v>0</v>
      </c>
      <c r="G318" s="65">
        <v>0</v>
      </c>
    </row>
    <row r="319" spans="1:7" ht="24" x14ac:dyDescent="0.25">
      <c r="A319" s="59" t="s">
        <v>38</v>
      </c>
      <c r="B319" s="57" t="s">
        <v>131</v>
      </c>
      <c r="C319" s="58">
        <v>6</v>
      </c>
      <c r="D319" s="59"/>
      <c r="E319" s="72"/>
      <c r="F319" s="72">
        <v>4700</v>
      </c>
      <c r="G319" s="72">
        <v>56400</v>
      </c>
    </row>
    <row r="320" spans="1:7" x14ac:dyDescent="0.25">
      <c r="A320" s="61"/>
      <c r="B320" s="62" t="s">
        <v>69</v>
      </c>
      <c r="C320" s="63">
        <v>0</v>
      </c>
      <c r="D320" s="64">
        <v>1.8</v>
      </c>
      <c r="E320" s="65">
        <v>1800</v>
      </c>
      <c r="F320" s="65">
        <v>0</v>
      </c>
      <c r="G320" s="65">
        <v>0</v>
      </c>
    </row>
    <row r="321" spans="1:7" x14ac:dyDescent="0.25">
      <c r="A321" s="61"/>
      <c r="B321" s="62" t="s">
        <v>70</v>
      </c>
      <c r="C321" s="63">
        <v>1</v>
      </c>
      <c r="D321" s="64">
        <v>1.3</v>
      </c>
      <c r="E321" s="65">
        <v>1300</v>
      </c>
      <c r="F321" s="65">
        <v>1300</v>
      </c>
      <c r="G321" s="65">
        <v>15600</v>
      </c>
    </row>
    <row r="322" spans="1:7" x14ac:dyDescent="0.25">
      <c r="A322" s="61"/>
      <c r="B322" s="62" t="s">
        <v>71</v>
      </c>
      <c r="C322" s="63">
        <v>0</v>
      </c>
      <c r="D322" s="64">
        <v>0.7</v>
      </c>
      <c r="E322" s="65">
        <v>700</v>
      </c>
      <c r="F322" s="65">
        <v>0</v>
      </c>
      <c r="G322" s="65">
        <v>0</v>
      </c>
    </row>
    <row r="323" spans="1:7" x14ac:dyDescent="0.25">
      <c r="A323" s="61"/>
      <c r="B323" s="62" t="s">
        <v>72</v>
      </c>
      <c r="C323" s="63">
        <v>1</v>
      </c>
      <c r="D323" s="64">
        <v>0.8</v>
      </c>
      <c r="E323" s="65">
        <v>800</v>
      </c>
      <c r="F323" s="65">
        <v>800</v>
      </c>
      <c r="G323" s="65">
        <v>9600</v>
      </c>
    </row>
    <row r="324" spans="1:7" x14ac:dyDescent="0.25">
      <c r="A324" s="61"/>
      <c r="B324" s="62" t="s">
        <v>73</v>
      </c>
      <c r="C324" s="63">
        <v>0</v>
      </c>
      <c r="D324" s="64">
        <v>1</v>
      </c>
      <c r="E324" s="65">
        <v>1000</v>
      </c>
      <c r="F324" s="65">
        <v>0</v>
      </c>
      <c r="G324" s="65">
        <v>0</v>
      </c>
    </row>
    <row r="325" spans="1:7" x14ac:dyDescent="0.25">
      <c r="A325" s="61"/>
      <c r="B325" s="62" t="s">
        <v>91</v>
      </c>
      <c r="C325" s="63">
        <v>1</v>
      </c>
      <c r="D325" s="64">
        <v>0.8</v>
      </c>
      <c r="E325" s="65">
        <v>800</v>
      </c>
      <c r="F325" s="65">
        <v>800</v>
      </c>
      <c r="G325" s="65">
        <v>9600</v>
      </c>
    </row>
    <row r="326" spans="1:7" x14ac:dyDescent="0.25">
      <c r="A326" s="61"/>
      <c r="B326" s="62" t="s">
        <v>92</v>
      </c>
      <c r="C326" s="63">
        <v>0</v>
      </c>
      <c r="D326" s="64">
        <v>0.9</v>
      </c>
      <c r="E326" s="65">
        <v>900</v>
      </c>
      <c r="F326" s="65">
        <v>0</v>
      </c>
      <c r="G326" s="65">
        <v>0</v>
      </c>
    </row>
    <row r="327" spans="1:7" x14ac:dyDescent="0.25">
      <c r="A327" s="61"/>
      <c r="B327" s="62" t="s">
        <v>52</v>
      </c>
      <c r="C327" s="63">
        <v>1</v>
      </c>
      <c r="D327" s="64">
        <v>0.7</v>
      </c>
      <c r="E327" s="65">
        <v>700</v>
      </c>
      <c r="F327" s="65">
        <v>700</v>
      </c>
      <c r="G327" s="65">
        <v>8400</v>
      </c>
    </row>
    <row r="328" spans="1:7" x14ac:dyDescent="0.25">
      <c r="A328" s="61"/>
      <c r="B328" s="62" t="s">
        <v>78</v>
      </c>
      <c r="C328" s="63">
        <v>1</v>
      </c>
      <c r="D328" s="64">
        <v>0.6</v>
      </c>
      <c r="E328" s="65">
        <v>600</v>
      </c>
      <c r="F328" s="65">
        <v>600</v>
      </c>
      <c r="G328" s="65">
        <v>7200</v>
      </c>
    </row>
    <row r="329" spans="1:7" x14ac:dyDescent="0.25">
      <c r="A329" s="61"/>
      <c r="B329" s="62" t="s">
        <v>21</v>
      </c>
      <c r="C329" s="63">
        <v>1</v>
      </c>
      <c r="D329" s="64">
        <v>0.5</v>
      </c>
      <c r="E329" s="65">
        <v>500</v>
      </c>
      <c r="F329" s="65">
        <v>500</v>
      </c>
      <c r="G329" s="65">
        <v>6000</v>
      </c>
    </row>
    <row r="330" spans="1:7" x14ac:dyDescent="0.25">
      <c r="A330" s="66">
        <v>1</v>
      </c>
      <c r="B330" s="67" t="s">
        <v>132</v>
      </c>
      <c r="C330" s="68">
        <v>0</v>
      </c>
      <c r="D330" s="69"/>
      <c r="E330" s="70"/>
      <c r="F330" s="70">
        <v>0</v>
      </c>
      <c r="G330" s="70">
        <v>0</v>
      </c>
    </row>
    <row r="331" spans="1:7" x14ac:dyDescent="0.25">
      <c r="A331" s="61"/>
      <c r="B331" s="62" t="s">
        <v>77</v>
      </c>
      <c r="C331" s="63">
        <v>0</v>
      </c>
      <c r="D331" s="64">
        <v>1</v>
      </c>
      <c r="E331" s="65">
        <v>1000</v>
      </c>
      <c r="F331" s="65">
        <v>0</v>
      </c>
      <c r="G331" s="65">
        <v>0</v>
      </c>
    </row>
    <row r="332" spans="1:7" x14ac:dyDescent="0.25">
      <c r="A332" s="61"/>
      <c r="B332" s="62" t="s">
        <v>52</v>
      </c>
      <c r="C332" s="63">
        <v>0</v>
      </c>
      <c r="D332" s="64">
        <v>0.65</v>
      </c>
      <c r="E332" s="65">
        <v>650</v>
      </c>
      <c r="F332" s="65">
        <v>0</v>
      </c>
      <c r="G332" s="65">
        <v>0</v>
      </c>
    </row>
    <row r="333" spans="1:7" x14ac:dyDescent="0.25">
      <c r="A333" s="61"/>
      <c r="B333" s="62" t="s">
        <v>55</v>
      </c>
      <c r="C333" s="63">
        <v>0</v>
      </c>
      <c r="D333" s="64">
        <v>0.55000000000000004</v>
      </c>
      <c r="E333" s="65">
        <v>550</v>
      </c>
      <c r="F333" s="65">
        <v>0</v>
      </c>
      <c r="G333" s="65">
        <v>0</v>
      </c>
    </row>
    <row r="334" spans="1:7" x14ac:dyDescent="0.25">
      <c r="A334" s="61"/>
      <c r="B334" s="62" t="s">
        <v>21</v>
      </c>
      <c r="C334" s="63">
        <v>0</v>
      </c>
      <c r="D334" s="64">
        <v>0.45</v>
      </c>
      <c r="E334" s="65">
        <v>450</v>
      </c>
      <c r="F334" s="65">
        <v>0</v>
      </c>
      <c r="G334" s="65">
        <v>0</v>
      </c>
    </row>
    <row r="335" spans="1:7" x14ac:dyDescent="0.25">
      <c r="A335" s="61"/>
      <c r="B335" s="62" t="s">
        <v>79</v>
      </c>
      <c r="C335" s="63">
        <v>0</v>
      </c>
      <c r="D335" s="64">
        <v>0.7</v>
      </c>
      <c r="E335" s="65">
        <v>700</v>
      </c>
      <c r="F335" s="65">
        <v>0</v>
      </c>
      <c r="G335" s="65">
        <v>0</v>
      </c>
    </row>
    <row r="336" spans="1:7" x14ac:dyDescent="0.25">
      <c r="A336" s="66">
        <v>2</v>
      </c>
      <c r="B336" s="67" t="s">
        <v>133</v>
      </c>
      <c r="C336" s="68">
        <v>0</v>
      </c>
      <c r="D336" s="69"/>
      <c r="E336" s="70"/>
      <c r="F336" s="70">
        <v>0</v>
      </c>
      <c r="G336" s="70">
        <v>0</v>
      </c>
    </row>
    <row r="337" spans="1:7" x14ac:dyDescent="0.25">
      <c r="A337" s="61"/>
      <c r="B337" s="62" t="s">
        <v>77</v>
      </c>
      <c r="C337" s="63">
        <v>0</v>
      </c>
      <c r="D337" s="64">
        <v>1</v>
      </c>
      <c r="E337" s="65">
        <v>1000</v>
      </c>
      <c r="F337" s="65">
        <v>0</v>
      </c>
      <c r="G337" s="65">
        <v>0</v>
      </c>
    </row>
    <row r="338" spans="1:7" x14ac:dyDescent="0.25">
      <c r="A338" s="61"/>
      <c r="B338" s="62" t="s">
        <v>134</v>
      </c>
      <c r="C338" s="63">
        <v>0</v>
      </c>
      <c r="D338" s="64">
        <v>0.65</v>
      </c>
      <c r="E338" s="65">
        <v>650</v>
      </c>
      <c r="F338" s="65">
        <v>0</v>
      </c>
      <c r="G338" s="65">
        <v>0</v>
      </c>
    </row>
    <row r="339" spans="1:7" x14ac:dyDescent="0.25">
      <c r="A339" s="61"/>
      <c r="B339" s="62" t="s">
        <v>55</v>
      </c>
      <c r="C339" s="63">
        <v>0</v>
      </c>
      <c r="D339" s="64">
        <v>0.55000000000000004</v>
      </c>
      <c r="E339" s="65">
        <v>550</v>
      </c>
      <c r="F339" s="65">
        <v>0</v>
      </c>
      <c r="G339" s="65">
        <v>0</v>
      </c>
    </row>
    <row r="340" spans="1:7" x14ac:dyDescent="0.25">
      <c r="A340" s="61"/>
      <c r="B340" s="62" t="s">
        <v>21</v>
      </c>
      <c r="C340" s="63">
        <v>0</v>
      </c>
      <c r="D340" s="64">
        <v>0.45</v>
      </c>
      <c r="E340" s="65">
        <v>450</v>
      </c>
      <c r="F340" s="65">
        <v>0</v>
      </c>
      <c r="G340" s="65">
        <v>0</v>
      </c>
    </row>
    <row r="341" spans="1:7" x14ac:dyDescent="0.25">
      <c r="A341" s="61"/>
      <c r="B341" s="62" t="s">
        <v>79</v>
      </c>
      <c r="C341" s="63">
        <v>0</v>
      </c>
      <c r="D341" s="64">
        <v>0.7</v>
      </c>
      <c r="E341" s="65">
        <v>700</v>
      </c>
      <c r="F341" s="65">
        <v>0</v>
      </c>
      <c r="G341" s="65">
        <v>0</v>
      </c>
    </row>
    <row r="342" spans="1:7" x14ac:dyDescent="0.25">
      <c r="A342" s="66">
        <v>3</v>
      </c>
      <c r="B342" s="67" t="s">
        <v>135</v>
      </c>
      <c r="C342" s="68">
        <v>0</v>
      </c>
      <c r="D342" s="69"/>
      <c r="E342" s="70"/>
      <c r="F342" s="70">
        <v>0</v>
      </c>
      <c r="G342" s="70">
        <v>0</v>
      </c>
    </row>
    <row r="343" spans="1:7" x14ac:dyDescent="0.25">
      <c r="A343" s="61"/>
      <c r="B343" s="62" t="s">
        <v>52</v>
      </c>
      <c r="C343" s="63">
        <v>0</v>
      </c>
      <c r="D343" s="64">
        <v>0.65</v>
      </c>
      <c r="E343" s="65">
        <v>650</v>
      </c>
      <c r="F343" s="65">
        <v>0</v>
      </c>
      <c r="G343" s="65">
        <v>0</v>
      </c>
    </row>
    <row r="344" spans="1:7" x14ac:dyDescent="0.25">
      <c r="A344" s="61"/>
      <c r="B344" s="62" t="s">
        <v>55</v>
      </c>
      <c r="C344" s="63">
        <v>0</v>
      </c>
      <c r="D344" s="64">
        <v>0.55000000000000004</v>
      </c>
      <c r="E344" s="65">
        <v>550</v>
      </c>
      <c r="F344" s="65">
        <v>0</v>
      </c>
      <c r="G344" s="65">
        <v>0</v>
      </c>
    </row>
    <row r="345" spans="1:7" x14ac:dyDescent="0.25">
      <c r="A345" s="66">
        <v>4</v>
      </c>
      <c r="B345" s="67" t="s">
        <v>136</v>
      </c>
      <c r="C345" s="68">
        <v>0</v>
      </c>
      <c r="D345" s="69"/>
      <c r="E345" s="70"/>
      <c r="F345" s="70">
        <v>0</v>
      </c>
      <c r="G345" s="70">
        <v>0</v>
      </c>
    </row>
    <row r="346" spans="1:7" x14ac:dyDescent="0.25">
      <c r="A346" s="61"/>
      <c r="B346" s="62" t="s">
        <v>77</v>
      </c>
      <c r="C346" s="63">
        <v>0</v>
      </c>
      <c r="D346" s="64">
        <v>1</v>
      </c>
      <c r="E346" s="65">
        <v>1000</v>
      </c>
      <c r="F346" s="65">
        <v>0</v>
      </c>
      <c r="G346" s="65">
        <v>0</v>
      </c>
    </row>
    <row r="347" spans="1:7" x14ac:dyDescent="0.25">
      <c r="A347" s="61"/>
      <c r="B347" s="62" t="s">
        <v>52</v>
      </c>
      <c r="C347" s="63">
        <v>0</v>
      </c>
      <c r="D347" s="64">
        <v>0.65</v>
      </c>
      <c r="E347" s="65">
        <v>650</v>
      </c>
      <c r="F347" s="65">
        <v>0</v>
      </c>
      <c r="G347" s="65">
        <v>0</v>
      </c>
    </row>
    <row r="348" spans="1:7" x14ac:dyDescent="0.25">
      <c r="A348" s="61"/>
      <c r="B348" s="62" t="s">
        <v>55</v>
      </c>
      <c r="C348" s="63">
        <v>0</v>
      </c>
      <c r="D348" s="64">
        <v>0.55000000000000004</v>
      </c>
      <c r="E348" s="65">
        <v>550</v>
      </c>
      <c r="F348" s="65">
        <v>0</v>
      </c>
      <c r="G348" s="65">
        <v>0</v>
      </c>
    </row>
    <row r="349" spans="1:7" x14ac:dyDescent="0.25">
      <c r="A349" s="61"/>
      <c r="B349" s="62" t="s">
        <v>21</v>
      </c>
      <c r="C349" s="63">
        <v>0</v>
      </c>
      <c r="D349" s="64">
        <v>0.45</v>
      </c>
      <c r="E349" s="65">
        <v>450</v>
      </c>
      <c r="F349" s="65">
        <v>0</v>
      </c>
      <c r="G349" s="65">
        <v>0</v>
      </c>
    </row>
    <row r="350" spans="1:7" x14ac:dyDescent="0.25">
      <c r="A350" s="61"/>
      <c r="B350" s="62" t="s">
        <v>79</v>
      </c>
      <c r="C350" s="63">
        <v>0</v>
      </c>
      <c r="D350" s="64">
        <v>0.7</v>
      </c>
      <c r="E350" s="65">
        <v>700</v>
      </c>
      <c r="F350" s="65">
        <v>0</v>
      </c>
      <c r="G350" s="65">
        <v>0</v>
      </c>
    </row>
    <row r="351" spans="1:7" x14ac:dyDescent="0.25">
      <c r="A351" s="66">
        <v>5</v>
      </c>
      <c r="B351" s="67" t="s">
        <v>137</v>
      </c>
      <c r="C351" s="68">
        <v>0</v>
      </c>
      <c r="D351" s="69"/>
      <c r="E351" s="70"/>
      <c r="F351" s="70">
        <v>0</v>
      </c>
      <c r="G351" s="70">
        <v>0</v>
      </c>
    </row>
    <row r="352" spans="1:7" x14ac:dyDescent="0.25">
      <c r="A352" s="61"/>
      <c r="B352" s="62" t="s">
        <v>77</v>
      </c>
      <c r="C352" s="63">
        <v>0</v>
      </c>
      <c r="D352" s="64">
        <v>1</v>
      </c>
      <c r="E352" s="65">
        <v>1000</v>
      </c>
      <c r="F352" s="65">
        <v>0</v>
      </c>
      <c r="G352" s="65">
        <v>0</v>
      </c>
    </row>
    <row r="353" spans="1:7" x14ac:dyDescent="0.25">
      <c r="A353" s="61"/>
      <c r="B353" s="62" t="s">
        <v>52</v>
      </c>
      <c r="C353" s="63">
        <v>0</v>
      </c>
      <c r="D353" s="64">
        <v>0.65</v>
      </c>
      <c r="E353" s="65">
        <v>650</v>
      </c>
      <c r="F353" s="65">
        <v>0</v>
      </c>
      <c r="G353" s="65">
        <v>0</v>
      </c>
    </row>
    <row r="354" spans="1:7" x14ac:dyDescent="0.25">
      <c r="A354" s="61"/>
      <c r="B354" s="62" t="s">
        <v>20</v>
      </c>
      <c r="C354" s="63">
        <v>0</v>
      </c>
      <c r="D354" s="64">
        <v>0.55000000000000004</v>
      </c>
      <c r="E354" s="65">
        <v>550</v>
      </c>
      <c r="F354" s="65">
        <v>0</v>
      </c>
      <c r="G354" s="65">
        <v>0</v>
      </c>
    </row>
    <row r="355" spans="1:7" x14ac:dyDescent="0.25">
      <c r="A355" s="61"/>
      <c r="B355" s="62" t="s">
        <v>21</v>
      </c>
      <c r="C355" s="63">
        <v>0</v>
      </c>
      <c r="D355" s="64">
        <v>0.45</v>
      </c>
      <c r="E355" s="65">
        <v>450</v>
      </c>
      <c r="F355" s="65">
        <v>0</v>
      </c>
      <c r="G355" s="65">
        <v>0</v>
      </c>
    </row>
    <row r="356" spans="1:7" ht="24" x14ac:dyDescent="0.25">
      <c r="A356" s="59" t="s">
        <v>43</v>
      </c>
      <c r="B356" s="57" t="s">
        <v>138</v>
      </c>
      <c r="C356" s="58">
        <v>6</v>
      </c>
      <c r="D356" s="59"/>
      <c r="E356" s="72"/>
      <c r="F356" s="59">
        <v>4800</v>
      </c>
      <c r="G356" s="59">
        <v>57600</v>
      </c>
    </row>
    <row r="357" spans="1:7" x14ac:dyDescent="0.25">
      <c r="A357" s="61"/>
      <c r="B357" s="62" t="s">
        <v>69</v>
      </c>
      <c r="C357" s="63">
        <v>0</v>
      </c>
      <c r="D357" s="64">
        <v>1.8</v>
      </c>
      <c r="E357" s="65">
        <v>1800</v>
      </c>
      <c r="F357" s="65">
        <v>0</v>
      </c>
      <c r="G357" s="65">
        <v>0</v>
      </c>
    </row>
    <row r="358" spans="1:7" x14ac:dyDescent="0.25">
      <c r="A358" s="61"/>
      <c r="B358" s="62" t="s">
        <v>70</v>
      </c>
      <c r="C358" s="63">
        <v>1</v>
      </c>
      <c r="D358" s="64">
        <v>1.3</v>
      </c>
      <c r="E358" s="65">
        <v>1300</v>
      </c>
      <c r="F358" s="65">
        <v>1300</v>
      </c>
      <c r="G358" s="65">
        <v>15600</v>
      </c>
    </row>
    <row r="359" spans="1:7" x14ac:dyDescent="0.25">
      <c r="A359" s="61"/>
      <c r="B359" s="62" t="s">
        <v>71</v>
      </c>
      <c r="C359" s="63">
        <v>0</v>
      </c>
      <c r="D359" s="64">
        <v>0.7</v>
      </c>
      <c r="E359" s="65">
        <v>700</v>
      </c>
      <c r="F359" s="65">
        <v>0</v>
      </c>
      <c r="G359" s="65">
        <v>0</v>
      </c>
    </row>
    <row r="360" spans="1:7" x14ac:dyDescent="0.25">
      <c r="A360" s="61"/>
      <c r="B360" s="62" t="s">
        <v>72</v>
      </c>
      <c r="C360" s="63">
        <v>1</v>
      </c>
      <c r="D360" s="64">
        <v>0.8</v>
      </c>
      <c r="E360" s="65">
        <v>800</v>
      </c>
      <c r="F360" s="65">
        <v>800</v>
      </c>
      <c r="G360" s="65">
        <v>9600</v>
      </c>
    </row>
    <row r="361" spans="1:7" x14ac:dyDescent="0.25">
      <c r="A361" s="61"/>
      <c r="B361" s="62" t="s">
        <v>73</v>
      </c>
      <c r="C361" s="63">
        <v>0</v>
      </c>
      <c r="D361" s="64">
        <v>1</v>
      </c>
      <c r="E361" s="65">
        <v>1000</v>
      </c>
      <c r="F361" s="65">
        <v>0</v>
      </c>
      <c r="G361" s="65">
        <v>0</v>
      </c>
    </row>
    <row r="362" spans="1:7" x14ac:dyDescent="0.25">
      <c r="A362" s="61"/>
      <c r="B362" s="62" t="s">
        <v>91</v>
      </c>
      <c r="C362" s="63">
        <v>1</v>
      </c>
      <c r="D362" s="64">
        <v>0.8</v>
      </c>
      <c r="E362" s="65">
        <v>800</v>
      </c>
      <c r="F362" s="65">
        <v>800</v>
      </c>
      <c r="G362" s="65">
        <v>9600</v>
      </c>
    </row>
    <row r="363" spans="1:7" x14ac:dyDescent="0.25">
      <c r="A363" s="61"/>
      <c r="B363" s="62" t="s">
        <v>92</v>
      </c>
      <c r="C363" s="63">
        <v>0</v>
      </c>
      <c r="D363" s="64">
        <v>0.9</v>
      </c>
      <c r="E363" s="65">
        <v>900</v>
      </c>
      <c r="F363" s="65">
        <v>0</v>
      </c>
      <c r="G363" s="65">
        <v>0</v>
      </c>
    </row>
    <row r="364" spans="1:7" x14ac:dyDescent="0.25">
      <c r="A364" s="61"/>
      <c r="B364" s="62" t="s">
        <v>52</v>
      </c>
      <c r="C364" s="63">
        <v>1</v>
      </c>
      <c r="D364" s="64">
        <v>0.7</v>
      </c>
      <c r="E364" s="65">
        <v>700</v>
      </c>
      <c r="F364" s="65">
        <v>700</v>
      </c>
      <c r="G364" s="65">
        <v>8400</v>
      </c>
    </row>
    <row r="365" spans="1:7" x14ac:dyDescent="0.25">
      <c r="A365" s="61"/>
      <c r="B365" s="62" t="s">
        <v>78</v>
      </c>
      <c r="C365" s="63">
        <v>2</v>
      </c>
      <c r="D365" s="64">
        <v>0.6</v>
      </c>
      <c r="E365" s="65">
        <v>600</v>
      </c>
      <c r="F365" s="65">
        <v>1200</v>
      </c>
      <c r="G365" s="65">
        <v>14400</v>
      </c>
    </row>
    <row r="366" spans="1:7" x14ac:dyDescent="0.25">
      <c r="A366" s="61"/>
      <c r="B366" s="62" t="s">
        <v>21</v>
      </c>
      <c r="C366" s="63">
        <v>0</v>
      </c>
      <c r="D366" s="64">
        <v>0.5</v>
      </c>
      <c r="E366" s="65">
        <v>500</v>
      </c>
      <c r="F366" s="65">
        <v>0</v>
      </c>
      <c r="G366" s="65">
        <v>0</v>
      </c>
    </row>
    <row r="367" spans="1:7" x14ac:dyDescent="0.25">
      <c r="A367" s="66">
        <v>1</v>
      </c>
      <c r="B367" s="67" t="s">
        <v>139</v>
      </c>
      <c r="C367" s="68">
        <v>0</v>
      </c>
      <c r="D367" s="69"/>
      <c r="E367" s="70"/>
      <c r="F367" s="70">
        <v>0</v>
      </c>
      <c r="G367" s="70">
        <v>0</v>
      </c>
    </row>
    <row r="368" spans="1:7" x14ac:dyDescent="0.25">
      <c r="A368" s="61"/>
      <c r="B368" s="62" t="s">
        <v>77</v>
      </c>
      <c r="C368" s="63">
        <v>0</v>
      </c>
      <c r="D368" s="64">
        <v>1</v>
      </c>
      <c r="E368" s="65">
        <v>1000</v>
      </c>
      <c r="F368" s="65">
        <v>0</v>
      </c>
      <c r="G368" s="65">
        <v>0</v>
      </c>
    </row>
    <row r="369" spans="1:7" x14ac:dyDescent="0.25">
      <c r="A369" s="61"/>
      <c r="B369" s="62" t="s">
        <v>52</v>
      </c>
      <c r="C369" s="63">
        <v>0</v>
      </c>
      <c r="D369" s="64">
        <v>0.65</v>
      </c>
      <c r="E369" s="65">
        <v>650</v>
      </c>
      <c r="F369" s="65">
        <v>0</v>
      </c>
      <c r="G369" s="65">
        <v>0</v>
      </c>
    </row>
    <row r="370" spans="1:7" x14ac:dyDescent="0.25">
      <c r="A370" s="61"/>
      <c r="B370" s="62" t="s">
        <v>55</v>
      </c>
      <c r="C370" s="63">
        <v>0</v>
      </c>
      <c r="D370" s="64">
        <v>0.55000000000000004</v>
      </c>
      <c r="E370" s="65">
        <v>550</v>
      </c>
      <c r="F370" s="65">
        <v>0</v>
      </c>
      <c r="G370" s="65">
        <v>0</v>
      </c>
    </row>
    <row r="371" spans="1:7" x14ac:dyDescent="0.25">
      <c r="A371" s="61"/>
      <c r="B371" s="62" t="s">
        <v>21</v>
      </c>
      <c r="C371" s="63">
        <v>0</v>
      </c>
      <c r="D371" s="64">
        <v>0.45</v>
      </c>
      <c r="E371" s="65">
        <v>450</v>
      </c>
      <c r="F371" s="65">
        <v>0</v>
      </c>
      <c r="G371" s="65">
        <v>0</v>
      </c>
    </row>
    <row r="372" spans="1:7" x14ac:dyDescent="0.25">
      <c r="A372" s="61"/>
      <c r="B372" s="62" t="s">
        <v>79</v>
      </c>
      <c r="C372" s="63">
        <v>0</v>
      </c>
      <c r="D372" s="64">
        <v>0.7</v>
      </c>
      <c r="E372" s="65">
        <v>700</v>
      </c>
      <c r="F372" s="65">
        <v>0</v>
      </c>
      <c r="G372" s="65">
        <v>0</v>
      </c>
    </row>
    <row r="373" spans="1:7" ht="24" x14ac:dyDescent="0.25">
      <c r="A373" s="66">
        <v>2</v>
      </c>
      <c r="B373" s="67" t="s">
        <v>140</v>
      </c>
      <c r="C373" s="68">
        <v>0</v>
      </c>
      <c r="D373" s="69"/>
      <c r="E373" s="70"/>
      <c r="F373" s="70">
        <v>0</v>
      </c>
      <c r="G373" s="70">
        <v>0</v>
      </c>
    </row>
    <row r="374" spans="1:7" x14ac:dyDescent="0.25">
      <c r="A374" s="61"/>
      <c r="B374" s="62" t="s">
        <v>77</v>
      </c>
      <c r="C374" s="63">
        <v>0</v>
      </c>
      <c r="D374" s="64">
        <v>1</v>
      </c>
      <c r="E374" s="65">
        <v>1000</v>
      </c>
      <c r="F374" s="65">
        <v>0</v>
      </c>
      <c r="G374" s="65">
        <v>0</v>
      </c>
    </row>
    <row r="375" spans="1:7" x14ac:dyDescent="0.25">
      <c r="A375" s="61"/>
      <c r="B375" s="62" t="s">
        <v>52</v>
      </c>
      <c r="C375" s="63">
        <v>0</v>
      </c>
      <c r="D375" s="64">
        <v>0.65</v>
      </c>
      <c r="E375" s="65">
        <v>650</v>
      </c>
      <c r="F375" s="65">
        <v>0</v>
      </c>
      <c r="G375" s="65">
        <v>0</v>
      </c>
    </row>
    <row r="376" spans="1:7" x14ac:dyDescent="0.25">
      <c r="A376" s="61"/>
      <c r="B376" s="62" t="s">
        <v>55</v>
      </c>
      <c r="C376" s="63">
        <v>0</v>
      </c>
      <c r="D376" s="64">
        <v>0.55000000000000004</v>
      </c>
      <c r="E376" s="65">
        <v>550</v>
      </c>
      <c r="F376" s="65">
        <v>0</v>
      </c>
      <c r="G376" s="65">
        <v>0</v>
      </c>
    </row>
    <row r="377" spans="1:7" x14ac:dyDescent="0.25">
      <c r="A377" s="61"/>
      <c r="B377" s="62" t="s">
        <v>21</v>
      </c>
      <c r="C377" s="63">
        <v>0</v>
      </c>
      <c r="D377" s="64">
        <v>0.45</v>
      </c>
      <c r="E377" s="65">
        <v>450</v>
      </c>
      <c r="F377" s="65">
        <v>0</v>
      </c>
      <c r="G377" s="65">
        <v>0</v>
      </c>
    </row>
    <row r="378" spans="1:7" x14ac:dyDescent="0.25">
      <c r="A378" s="61"/>
      <c r="B378" s="62" t="s">
        <v>79</v>
      </c>
      <c r="C378" s="63">
        <v>0</v>
      </c>
      <c r="D378" s="64">
        <v>0.7</v>
      </c>
      <c r="E378" s="65">
        <v>700</v>
      </c>
      <c r="F378" s="65">
        <v>0</v>
      </c>
      <c r="G378" s="65">
        <v>0</v>
      </c>
    </row>
    <row r="379" spans="1:7" x14ac:dyDescent="0.25">
      <c r="A379" s="66">
        <v>3</v>
      </c>
      <c r="B379" s="67" t="s">
        <v>141</v>
      </c>
      <c r="C379" s="68">
        <v>0</v>
      </c>
      <c r="D379" s="69"/>
      <c r="E379" s="70"/>
      <c r="F379" s="70">
        <v>0</v>
      </c>
      <c r="G379" s="70">
        <v>0</v>
      </c>
    </row>
    <row r="380" spans="1:7" x14ac:dyDescent="0.25">
      <c r="A380" s="61"/>
      <c r="B380" s="62" t="s">
        <v>77</v>
      </c>
      <c r="C380" s="63">
        <v>0</v>
      </c>
      <c r="D380" s="64">
        <v>1</v>
      </c>
      <c r="E380" s="65">
        <v>1000</v>
      </c>
      <c r="F380" s="65">
        <v>0</v>
      </c>
      <c r="G380" s="65">
        <v>0</v>
      </c>
    </row>
    <row r="381" spans="1:7" x14ac:dyDescent="0.25">
      <c r="A381" s="61"/>
      <c r="B381" s="62" t="s">
        <v>14</v>
      </c>
      <c r="C381" s="63">
        <v>0</v>
      </c>
      <c r="D381" s="64">
        <v>0.65</v>
      </c>
      <c r="E381" s="65">
        <v>650</v>
      </c>
      <c r="F381" s="65">
        <v>0</v>
      </c>
      <c r="G381" s="65">
        <v>0</v>
      </c>
    </row>
    <row r="382" spans="1:7" x14ac:dyDescent="0.25">
      <c r="A382" s="61"/>
      <c r="B382" s="62" t="s">
        <v>55</v>
      </c>
      <c r="C382" s="63">
        <v>0</v>
      </c>
      <c r="D382" s="64">
        <v>0.55000000000000004</v>
      </c>
      <c r="E382" s="65">
        <v>550</v>
      </c>
      <c r="F382" s="65">
        <v>0</v>
      </c>
      <c r="G382" s="65">
        <v>0</v>
      </c>
    </row>
    <row r="383" spans="1:7" x14ac:dyDescent="0.25">
      <c r="A383" s="61"/>
      <c r="B383" s="62" t="s">
        <v>21</v>
      </c>
      <c r="C383" s="63">
        <v>0</v>
      </c>
      <c r="D383" s="64">
        <v>0.45</v>
      </c>
      <c r="E383" s="65">
        <v>450</v>
      </c>
      <c r="F383" s="65">
        <v>0</v>
      </c>
      <c r="G383" s="65">
        <v>0</v>
      </c>
    </row>
    <row r="384" spans="1:7" x14ac:dyDescent="0.25">
      <c r="A384" s="61"/>
      <c r="B384" s="62" t="s">
        <v>79</v>
      </c>
      <c r="C384" s="63">
        <v>0</v>
      </c>
      <c r="D384" s="64">
        <v>0.7</v>
      </c>
      <c r="E384" s="65">
        <v>700</v>
      </c>
      <c r="F384" s="65">
        <v>0</v>
      </c>
      <c r="G384" s="65">
        <v>0</v>
      </c>
    </row>
    <row r="385" spans="1:7" x14ac:dyDescent="0.25">
      <c r="A385" s="66">
        <v>4</v>
      </c>
      <c r="B385" s="67" t="s">
        <v>142</v>
      </c>
      <c r="C385" s="68">
        <v>0</v>
      </c>
      <c r="D385" s="69"/>
      <c r="E385" s="70"/>
      <c r="F385" s="70">
        <v>0</v>
      </c>
      <c r="G385" s="70">
        <v>0</v>
      </c>
    </row>
    <row r="386" spans="1:7" x14ac:dyDescent="0.25">
      <c r="A386" s="61"/>
      <c r="B386" s="62" t="s">
        <v>77</v>
      </c>
      <c r="C386" s="63">
        <v>0</v>
      </c>
      <c r="D386" s="64">
        <v>1</v>
      </c>
      <c r="E386" s="65">
        <v>1000</v>
      </c>
      <c r="F386" s="65">
        <v>0</v>
      </c>
      <c r="G386" s="65">
        <v>0</v>
      </c>
    </row>
    <row r="387" spans="1:7" x14ac:dyDescent="0.25">
      <c r="A387" s="61"/>
      <c r="B387" s="62" t="s">
        <v>52</v>
      </c>
      <c r="C387" s="63">
        <v>0</v>
      </c>
      <c r="D387" s="64">
        <v>0.65</v>
      </c>
      <c r="E387" s="65">
        <v>650</v>
      </c>
      <c r="F387" s="65">
        <v>0</v>
      </c>
      <c r="G387" s="65">
        <v>0</v>
      </c>
    </row>
    <row r="388" spans="1:7" x14ac:dyDescent="0.25">
      <c r="A388" s="61"/>
      <c r="B388" s="62" t="s">
        <v>55</v>
      </c>
      <c r="C388" s="63">
        <v>0</v>
      </c>
      <c r="D388" s="64">
        <v>0.55000000000000004</v>
      </c>
      <c r="E388" s="65">
        <v>550</v>
      </c>
      <c r="F388" s="65">
        <v>0</v>
      </c>
      <c r="G388" s="65">
        <v>0</v>
      </c>
    </row>
    <row r="389" spans="1:7" x14ac:dyDescent="0.25">
      <c r="A389" s="61"/>
      <c r="B389" s="62" t="s">
        <v>21</v>
      </c>
      <c r="C389" s="63">
        <v>0</v>
      </c>
      <c r="D389" s="64">
        <v>0.45</v>
      </c>
      <c r="E389" s="65">
        <v>450</v>
      </c>
      <c r="F389" s="65">
        <v>0</v>
      </c>
      <c r="G389" s="65">
        <v>0</v>
      </c>
    </row>
    <row r="390" spans="1:7" x14ac:dyDescent="0.25">
      <c r="A390" s="61"/>
      <c r="B390" s="62" t="s">
        <v>79</v>
      </c>
      <c r="C390" s="63">
        <v>0</v>
      </c>
      <c r="D390" s="64">
        <v>0.7</v>
      </c>
      <c r="E390" s="65">
        <v>700</v>
      </c>
      <c r="F390" s="65">
        <v>0</v>
      </c>
      <c r="G390" s="65">
        <v>0</v>
      </c>
    </row>
    <row r="391" spans="1:7" ht="24" x14ac:dyDescent="0.25">
      <c r="A391" s="66">
        <v>5</v>
      </c>
      <c r="B391" s="67" t="s">
        <v>143</v>
      </c>
      <c r="C391" s="68">
        <v>0</v>
      </c>
      <c r="D391" s="69"/>
      <c r="E391" s="70"/>
      <c r="F391" s="70">
        <v>0</v>
      </c>
      <c r="G391" s="70">
        <v>0</v>
      </c>
    </row>
    <row r="392" spans="1:7" x14ac:dyDescent="0.25">
      <c r="A392" s="61"/>
      <c r="B392" s="62" t="s">
        <v>77</v>
      </c>
      <c r="C392" s="63">
        <v>0</v>
      </c>
      <c r="D392" s="64">
        <v>1</v>
      </c>
      <c r="E392" s="65">
        <v>1000</v>
      </c>
      <c r="F392" s="65">
        <v>0</v>
      </c>
      <c r="G392" s="65">
        <v>0</v>
      </c>
    </row>
    <row r="393" spans="1:7" x14ac:dyDescent="0.25">
      <c r="A393" s="61"/>
      <c r="B393" s="62" t="s">
        <v>52</v>
      </c>
      <c r="C393" s="63">
        <v>0</v>
      </c>
      <c r="D393" s="64">
        <v>0.65</v>
      </c>
      <c r="E393" s="65">
        <v>650</v>
      </c>
      <c r="F393" s="65">
        <v>0</v>
      </c>
      <c r="G393" s="65">
        <v>0</v>
      </c>
    </row>
    <row r="394" spans="1:7" x14ac:dyDescent="0.25">
      <c r="A394" s="61"/>
      <c r="B394" s="62" t="s">
        <v>55</v>
      </c>
      <c r="C394" s="63">
        <v>0</v>
      </c>
      <c r="D394" s="64">
        <v>0.55000000000000004</v>
      </c>
      <c r="E394" s="65">
        <v>550</v>
      </c>
      <c r="F394" s="65">
        <v>0</v>
      </c>
      <c r="G394" s="65">
        <v>0</v>
      </c>
    </row>
    <row r="395" spans="1:7" x14ac:dyDescent="0.25">
      <c r="A395" s="61"/>
      <c r="B395" s="62" t="s">
        <v>21</v>
      </c>
      <c r="C395" s="63">
        <v>0</v>
      </c>
      <c r="D395" s="64">
        <v>0.45</v>
      </c>
      <c r="E395" s="65">
        <v>450</v>
      </c>
      <c r="F395" s="65">
        <v>0</v>
      </c>
      <c r="G395" s="65">
        <v>0</v>
      </c>
    </row>
    <row r="396" spans="1:7" x14ac:dyDescent="0.25">
      <c r="A396" s="61"/>
      <c r="B396" s="62" t="s">
        <v>79</v>
      </c>
      <c r="C396" s="63">
        <v>0</v>
      </c>
      <c r="D396" s="64">
        <v>0.7</v>
      </c>
      <c r="E396" s="65">
        <v>700</v>
      </c>
      <c r="F396" s="65">
        <v>0</v>
      </c>
      <c r="G396" s="65">
        <v>0</v>
      </c>
    </row>
    <row r="397" spans="1:7" ht="24" x14ac:dyDescent="0.25">
      <c r="A397" s="66">
        <v>6</v>
      </c>
      <c r="B397" s="67" t="s">
        <v>144</v>
      </c>
      <c r="C397" s="68">
        <v>0</v>
      </c>
      <c r="D397" s="69"/>
      <c r="E397" s="70"/>
      <c r="F397" s="70">
        <v>0</v>
      </c>
      <c r="G397" s="70">
        <v>0</v>
      </c>
    </row>
    <row r="398" spans="1:7" x14ac:dyDescent="0.25">
      <c r="A398" s="61"/>
      <c r="B398" s="62" t="s">
        <v>77</v>
      </c>
      <c r="C398" s="63">
        <v>0</v>
      </c>
      <c r="D398" s="64">
        <v>1</v>
      </c>
      <c r="E398" s="65">
        <v>1000</v>
      </c>
      <c r="F398" s="65">
        <v>0</v>
      </c>
      <c r="G398" s="65">
        <v>0</v>
      </c>
    </row>
    <row r="399" spans="1:7" x14ac:dyDescent="0.25">
      <c r="A399" s="61"/>
      <c r="B399" s="62" t="s">
        <v>52</v>
      </c>
      <c r="C399" s="63">
        <v>0</v>
      </c>
      <c r="D399" s="64">
        <v>0.65</v>
      </c>
      <c r="E399" s="65">
        <v>650</v>
      </c>
      <c r="F399" s="65">
        <v>0</v>
      </c>
      <c r="G399" s="65">
        <v>0</v>
      </c>
    </row>
    <row r="400" spans="1:7" x14ac:dyDescent="0.25">
      <c r="A400" s="61"/>
      <c r="B400" s="62" t="s">
        <v>55</v>
      </c>
      <c r="C400" s="63">
        <v>0</v>
      </c>
      <c r="D400" s="64">
        <v>0.55000000000000004</v>
      </c>
      <c r="E400" s="65">
        <v>550</v>
      </c>
      <c r="F400" s="65">
        <v>0</v>
      </c>
      <c r="G400" s="65">
        <v>0</v>
      </c>
    </row>
    <row r="401" spans="1:7" x14ac:dyDescent="0.25">
      <c r="A401" s="61"/>
      <c r="B401" s="62" t="s">
        <v>21</v>
      </c>
      <c r="C401" s="63">
        <v>0</v>
      </c>
      <c r="D401" s="64">
        <v>0.45</v>
      </c>
      <c r="E401" s="65">
        <v>450</v>
      </c>
      <c r="F401" s="65">
        <v>0</v>
      </c>
      <c r="G401" s="65">
        <v>0</v>
      </c>
    </row>
    <row r="402" spans="1:7" x14ac:dyDescent="0.25">
      <c r="A402" s="61"/>
      <c r="B402" s="62" t="s">
        <v>79</v>
      </c>
      <c r="C402" s="63">
        <v>0</v>
      </c>
      <c r="D402" s="64">
        <v>0.7</v>
      </c>
      <c r="E402" s="65">
        <v>700</v>
      </c>
      <c r="F402" s="65">
        <v>0</v>
      </c>
      <c r="G402" s="65">
        <v>0</v>
      </c>
    </row>
    <row r="403" spans="1:7" x14ac:dyDescent="0.25">
      <c r="A403" s="56" t="s">
        <v>48</v>
      </c>
      <c r="B403" s="57" t="s">
        <v>145</v>
      </c>
      <c r="C403" s="58">
        <v>8</v>
      </c>
      <c r="D403" s="59"/>
      <c r="E403" s="72"/>
      <c r="F403" s="71">
        <v>5100</v>
      </c>
      <c r="G403" s="71">
        <v>61200</v>
      </c>
    </row>
    <row r="404" spans="1:7" x14ac:dyDescent="0.25">
      <c r="A404" s="61"/>
      <c r="B404" s="62" t="s">
        <v>146</v>
      </c>
      <c r="C404" s="63">
        <v>0</v>
      </c>
      <c r="D404" s="64">
        <v>1.8</v>
      </c>
      <c r="E404" s="65">
        <v>1800</v>
      </c>
      <c r="F404" s="65">
        <v>0</v>
      </c>
      <c r="G404" s="65">
        <v>0</v>
      </c>
    </row>
    <row r="405" spans="1:7" x14ac:dyDescent="0.25">
      <c r="A405" s="61"/>
      <c r="B405" s="62" t="s">
        <v>147</v>
      </c>
      <c r="C405" s="63">
        <v>1</v>
      </c>
      <c r="D405" s="64">
        <v>1.2</v>
      </c>
      <c r="E405" s="65">
        <v>1200</v>
      </c>
      <c r="F405" s="65">
        <v>1200</v>
      </c>
      <c r="G405" s="65">
        <v>14400</v>
      </c>
    </row>
    <row r="406" spans="1:7" x14ac:dyDescent="0.25">
      <c r="A406" s="61"/>
      <c r="B406" s="62" t="s">
        <v>148</v>
      </c>
      <c r="C406" s="63">
        <v>0</v>
      </c>
      <c r="D406" s="64">
        <v>0.7</v>
      </c>
      <c r="E406" s="65">
        <v>700</v>
      </c>
      <c r="F406" s="65">
        <v>0</v>
      </c>
      <c r="G406" s="65">
        <v>0</v>
      </c>
    </row>
    <row r="407" spans="1:7" x14ac:dyDescent="0.25">
      <c r="A407" s="61"/>
      <c r="B407" s="62" t="s">
        <v>72</v>
      </c>
      <c r="C407" s="63">
        <v>1</v>
      </c>
      <c r="D407" s="64"/>
      <c r="E407" s="65"/>
      <c r="F407" s="65">
        <v>0</v>
      </c>
      <c r="G407" s="65">
        <v>0</v>
      </c>
    </row>
    <row r="408" spans="1:7" x14ac:dyDescent="0.25">
      <c r="A408" s="61"/>
      <c r="B408" s="62" t="s">
        <v>149</v>
      </c>
      <c r="C408" s="63">
        <v>0</v>
      </c>
      <c r="D408" s="64">
        <v>1</v>
      </c>
      <c r="E408" s="65">
        <v>1000</v>
      </c>
      <c r="F408" s="65">
        <v>0</v>
      </c>
      <c r="G408" s="65">
        <v>0</v>
      </c>
    </row>
    <row r="409" spans="1:7" x14ac:dyDescent="0.25">
      <c r="A409" s="61"/>
      <c r="B409" s="62" t="s">
        <v>74</v>
      </c>
      <c r="C409" s="63">
        <v>1</v>
      </c>
      <c r="D409" s="64">
        <v>0.8</v>
      </c>
      <c r="E409" s="65">
        <v>800</v>
      </c>
      <c r="F409" s="65">
        <v>800</v>
      </c>
      <c r="G409" s="65">
        <v>9600</v>
      </c>
    </row>
    <row r="410" spans="1:7" ht="24" x14ac:dyDescent="0.25">
      <c r="A410" s="61"/>
      <c r="B410" s="62" t="s">
        <v>150</v>
      </c>
      <c r="C410" s="63">
        <v>0</v>
      </c>
      <c r="D410" s="64">
        <v>0.7</v>
      </c>
      <c r="E410" s="65">
        <v>700</v>
      </c>
      <c r="F410" s="65">
        <v>0</v>
      </c>
      <c r="G410" s="65">
        <v>0</v>
      </c>
    </row>
    <row r="411" spans="1:7" x14ac:dyDescent="0.25">
      <c r="A411" s="61"/>
      <c r="B411" s="62" t="s">
        <v>52</v>
      </c>
      <c r="C411" s="63">
        <v>1</v>
      </c>
      <c r="D411" s="64">
        <v>0.7</v>
      </c>
      <c r="E411" s="65">
        <v>700</v>
      </c>
      <c r="F411" s="65">
        <v>700</v>
      </c>
      <c r="G411" s="65">
        <v>8400</v>
      </c>
    </row>
    <row r="412" spans="1:7" x14ac:dyDescent="0.25">
      <c r="A412" s="61"/>
      <c r="B412" s="62" t="s">
        <v>20</v>
      </c>
      <c r="C412" s="63">
        <v>4</v>
      </c>
      <c r="D412" s="64">
        <v>0.6</v>
      </c>
      <c r="E412" s="65">
        <v>600</v>
      </c>
      <c r="F412" s="65">
        <v>2400</v>
      </c>
      <c r="G412" s="65">
        <v>28800</v>
      </c>
    </row>
    <row r="413" spans="1:7" x14ac:dyDescent="0.25">
      <c r="A413" s="61"/>
      <c r="B413" s="62" t="s">
        <v>21</v>
      </c>
      <c r="C413" s="63">
        <v>0</v>
      </c>
      <c r="D413" s="64">
        <v>0.5</v>
      </c>
      <c r="E413" s="65">
        <v>500</v>
      </c>
      <c r="F413" s="65">
        <v>0</v>
      </c>
      <c r="G413" s="65">
        <v>0</v>
      </c>
    </row>
    <row r="414" spans="1:7" ht="24" x14ac:dyDescent="0.25">
      <c r="A414" s="66">
        <v>1</v>
      </c>
      <c r="B414" s="67" t="s">
        <v>151</v>
      </c>
      <c r="C414" s="68">
        <v>0</v>
      </c>
      <c r="D414" s="69"/>
      <c r="E414" s="70"/>
      <c r="F414" s="70">
        <v>0</v>
      </c>
      <c r="G414" s="70">
        <v>0</v>
      </c>
    </row>
    <row r="415" spans="1:7" x14ac:dyDescent="0.25">
      <c r="A415" s="61"/>
      <c r="B415" s="62" t="s">
        <v>69</v>
      </c>
      <c r="C415" s="63">
        <v>0</v>
      </c>
      <c r="D415" s="64">
        <v>1.4</v>
      </c>
      <c r="E415" s="65">
        <v>1400</v>
      </c>
      <c r="F415" s="65">
        <v>0</v>
      </c>
      <c r="G415" s="65">
        <v>0</v>
      </c>
    </row>
    <row r="416" spans="1:7" x14ac:dyDescent="0.25">
      <c r="A416" s="61"/>
      <c r="B416" s="62" t="s">
        <v>70</v>
      </c>
      <c r="C416" s="63">
        <v>0</v>
      </c>
      <c r="D416" s="64">
        <v>0.8</v>
      </c>
      <c r="E416" s="65">
        <v>800</v>
      </c>
      <c r="F416" s="65">
        <v>0</v>
      </c>
      <c r="G416" s="65">
        <v>0</v>
      </c>
    </row>
    <row r="417" spans="1:7" x14ac:dyDescent="0.25">
      <c r="A417" s="61"/>
      <c r="B417" s="62" t="s">
        <v>52</v>
      </c>
      <c r="C417" s="63">
        <v>0</v>
      </c>
      <c r="D417" s="64">
        <v>0.65</v>
      </c>
      <c r="E417" s="65">
        <v>650</v>
      </c>
      <c r="F417" s="65">
        <v>0</v>
      </c>
      <c r="G417" s="65">
        <v>0</v>
      </c>
    </row>
    <row r="418" spans="1:7" x14ac:dyDescent="0.25">
      <c r="A418" s="61"/>
      <c r="B418" s="62" t="s">
        <v>55</v>
      </c>
      <c r="C418" s="63">
        <v>0</v>
      </c>
      <c r="D418" s="64">
        <v>0.55000000000000004</v>
      </c>
      <c r="E418" s="65">
        <v>550</v>
      </c>
      <c r="F418" s="65">
        <v>0</v>
      </c>
      <c r="G418" s="65">
        <v>0</v>
      </c>
    </row>
    <row r="419" spans="1:7" x14ac:dyDescent="0.25">
      <c r="A419" s="61"/>
      <c r="B419" s="62" t="s">
        <v>21</v>
      </c>
      <c r="C419" s="63">
        <v>0</v>
      </c>
      <c r="D419" s="64">
        <v>0.45</v>
      </c>
      <c r="E419" s="65">
        <v>450</v>
      </c>
      <c r="F419" s="65">
        <v>0</v>
      </c>
      <c r="G419" s="65">
        <v>0</v>
      </c>
    </row>
    <row r="420" spans="1:7" x14ac:dyDescent="0.25">
      <c r="A420" s="61"/>
      <c r="B420" s="62" t="s">
        <v>79</v>
      </c>
      <c r="C420" s="63">
        <v>0</v>
      </c>
      <c r="D420" s="64">
        <v>0.75</v>
      </c>
      <c r="E420" s="65">
        <v>750</v>
      </c>
      <c r="F420" s="65">
        <v>0</v>
      </c>
      <c r="G420" s="65">
        <v>0</v>
      </c>
    </row>
    <row r="421" spans="1:7" ht="24" x14ac:dyDescent="0.25">
      <c r="A421" s="66">
        <v>2</v>
      </c>
      <c r="B421" s="67" t="s">
        <v>152</v>
      </c>
      <c r="C421" s="68">
        <v>0</v>
      </c>
      <c r="D421" s="69"/>
      <c r="E421" s="70"/>
      <c r="F421" s="70">
        <v>0</v>
      </c>
      <c r="G421" s="70">
        <v>0</v>
      </c>
    </row>
    <row r="422" spans="1:7" x14ac:dyDescent="0.25">
      <c r="A422" s="61"/>
      <c r="B422" s="62" t="s">
        <v>77</v>
      </c>
      <c r="C422" s="63">
        <v>0</v>
      </c>
      <c r="D422" s="64">
        <v>1</v>
      </c>
      <c r="E422" s="65">
        <v>1000</v>
      </c>
      <c r="F422" s="65">
        <v>0</v>
      </c>
      <c r="G422" s="65">
        <v>0</v>
      </c>
    </row>
    <row r="423" spans="1:7" x14ac:dyDescent="0.25">
      <c r="A423" s="61"/>
      <c r="B423" s="62" t="s">
        <v>52</v>
      </c>
      <c r="C423" s="63">
        <v>0</v>
      </c>
      <c r="D423" s="64">
        <v>0.65</v>
      </c>
      <c r="E423" s="65">
        <v>650</v>
      </c>
      <c r="F423" s="65">
        <v>0</v>
      </c>
      <c r="G423" s="65">
        <v>0</v>
      </c>
    </row>
    <row r="424" spans="1:7" x14ac:dyDescent="0.25">
      <c r="A424" s="61"/>
      <c r="B424" s="62" t="s">
        <v>55</v>
      </c>
      <c r="C424" s="63">
        <v>0</v>
      </c>
      <c r="D424" s="64">
        <v>0.55000000000000004</v>
      </c>
      <c r="E424" s="65">
        <v>550</v>
      </c>
      <c r="F424" s="65">
        <v>0</v>
      </c>
      <c r="G424" s="65">
        <v>0</v>
      </c>
    </row>
    <row r="425" spans="1:7" x14ac:dyDescent="0.25">
      <c r="A425" s="61"/>
      <c r="B425" s="62" t="s">
        <v>21</v>
      </c>
      <c r="C425" s="63">
        <v>0</v>
      </c>
      <c r="D425" s="64">
        <v>0.45</v>
      </c>
      <c r="E425" s="65">
        <v>450</v>
      </c>
      <c r="F425" s="65">
        <v>0</v>
      </c>
      <c r="G425" s="65">
        <v>0</v>
      </c>
    </row>
    <row r="426" spans="1:7" x14ac:dyDescent="0.25">
      <c r="A426" s="61"/>
      <c r="B426" s="62" t="s">
        <v>79</v>
      </c>
      <c r="C426" s="63">
        <v>0</v>
      </c>
      <c r="D426" s="64">
        <v>0.7</v>
      </c>
      <c r="E426" s="65">
        <v>700</v>
      </c>
      <c r="F426" s="65">
        <v>0</v>
      </c>
      <c r="G426" s="65">
        <v>0</v>
      </c>
    </row>
    <row r="427" spans="1:7" x14ac:dyDescent="0.25">
      <c r="A427" s="66">
        <v>3</v>
      </c>
      <c r="B427" s="67" t="s">
        <v>153</v>
      </c>
      <c r="C427" s="68">
        <v>0</v>
      </c>
      <c r="D427" s="69"/>
      <c r="E427" s="70"/>
      <c r="F427" s="70">
        <v>0</v>
      </c>
      <c r="G427" s="70">
        <v>0</v>
      </c>
    </row>
    <row r="428" spans="1:7" x14ac:dyDescent="0.25">
      <c r="A428" s="61"/>
      <c r="B428" s="62" t="s">
        <v>77</v>
      </c>
      <c r="C428" s="63">
        <v>0</v>
      </c>
      <c r="D428" s="64">
        <v>1</v>
      </c>
      <c r="E428" s="65">
        <v>1000</v>
      </c>
      <c r="F428" s="65">
        <v>0</v>
      </c>
      <c r="G428" s="65">
        <v>0</v>
      </c>
    </row>
    <row r="429" spans="1:7" x14ac:dyDescent="0.25">
      <c r="A429" s="61"/>
      <c r="B429" s="62" t="s">
        <v>52</v>
      </c>
      <c r="C429" s="63">
        <v>0</v>
      </c>
      <c r="D429" s="64">
        <v>0.65</v>
      </c>
      <c r="E429" s="65">
        <v>650</v>
      </c>
      <c r="F429" s="65">
        <v>0</v>
      </c>
      <c r="G429" s="65">
        <v>0</v>
      </c>
    </row>
    <row r="430" spans="1:7" x14ac:dyDescent="0.25">
      <c r="A430" s="61"/>
      <c r="B430" s="62" t="s">
        <v>55</v>
      </c>
      <c r="C430" s="63">
        <v>0</v>
      </c>
      <c r="D430" s="64">
        <v>0.55000000000000004</v>
      </c>
      <c r="E430" s="65">
        <v>550</v>
      </c>
      <c r="F430" s="65">
        <v>0</v>
      </c>
      <c r="G430" s="65">
        <v>0</v>
      </c>
    </row>
    <row r="431" spans="1:7" x14ac:dyDescent="0.25">
      <c r="A431" s="61"/>
      <c r="B431" s="62" t="s">
        <v>21</v>
      </c>
      <c r="C431" s="63">
        <v>0</v>
      </c>
      <c r="D431" s="64">
        <v>0.45</v>
      </c>
      <c r="E431" s="65">
        <v>450</v>
      </c>
      <c r="F431" s="65">
        <v>0</v>
      </c>
      <c r="G431" s="65">
        <v>0</v>
      </c>
    </row>
    <row r="432" spans="1:7" x14ac:dyDescent="0.25">
      <c r="A432" s="61"/>
      <c r="B432" s="62" t="s">
        <v>79</v>
      </c>
      <c r="C432" s="63">
        <v>0</v>
      </c>
      <c r="D432" s="64">
        <v>0.7</v>
      </c>
      <c r="E432" s="65">
        <v>700</v>
      </c>
      <c r="F432" s="65">
        <v>0</v>
      </c>
      <c r="G432" s="65">
        <v>0</v>
      </c>
    </row>
    <row r="433" spans="1:7" x14ac:dyDescent="0.25">
      <c r="A433" s="66">
        <v>4</v>
      </c>
      <c r="B433" s="67" t="s">
        <v>154</v>
      </c>
      <c r="C433" s="68">
        <v>0</v>
      </c>
      <c r="D433" s="69"/>
      <c r="E433" s="70"/>
      <c r="F433" s="70">
        <v>0</v>
      </c>
      <c r="G433" s="70">
        <v>0</v>
      </c>
    </row>
    <row r="434" spans="1:7" x14ac:dyDescent="0.25">
      <c r="A434" s="61"/>
      <c r="B434" s="62" t="s">
        <v>77</v>
      </c>
      <c r="C434" s="63">
        <v>0</v>
      </c>
      <c r="D434" s="64">
        <v>1</v>
      </c>
      <c r="E434" s="65">
        <v>1000</v>
      </c>
      <c r="F434" s="65">
        <v>0</v>
      </c>
      <c r="G434" s="65">
        <v>0</v>
      </c>
    </row>
    <row r="435" spans="1:7" x14ac:dyDescent="0.25">
      <c r="A435" s="61"/>
      <c r="B435" s="62" t="s">
        <v>52</v>
      </c>
      <c r="C435" s="63">
        <v>0</v>
      </c>
      <c r="D435" s="64">
        <v>0.65</v>
      </c>
      <c r="E435" s="65">
        <v>650</v>
      </c>
      <c r="F435" s="65">
        <v>0</v>
      </c>
      <c r="G435" s="65">
        <v>0</v>
      </c>
    </row>
    <row r="436" spans="1:7" x14ac:dyDescent="0.25">
      <c r="A436" s="61"/>
      <c r="B436" s="62" t="s">
        <v>55</v>
      </c>
      <c r="C436" s="63">
        <v>0</v>
      </c>
      <c r="D436" s="64">
        <v>0.55000000000000004</v>
      </c>
      <c r="E436" s="65">
        <v>550</v>
      </c>
      <c r="F436" s="65">
        <v>0</v>
      </c>
      <c r="G436" s="65">
        <v>0</v>
      </c>
    </row>
    <row r="437" spans="1:7" x14ac:dyDescent="0.25">
      <c r="A437" s="61"/>
      <c r="B437" s="62" t="s">
        <v>21</v>
      </c>
      <c r="C437" s="63">
        <v>0</v>
      </c>
      <c r="D437" s="64">
        <v>0.45</v>
      </c>
      <c r="E437" s="65">
        <v>450</v>
      </c>
      <c r="F437" s="65">
        <v>0</v>
      </c>
      <c r="G437" s="65">
        <v>0</v>
      </c>
    </row>
    <row r="438" spans="1:7" x14ac:dyDescent="0.25">
      <c r="A438" s="61"/>
      <c r="B438" s="62" t="s">
        <v>79</v>
      </c>
      <c r="C438" s="63">
        <v>0</v>
      </c>
      <c r="D438" s="64">
        <v>0.7</v>
      </c>
      <c r="E438" s="65">
        <v>700</v>
      </c>
      <c r="F438" s="65">
        <v>0</v>
      </c>
      <c r="G438" s="65">
        <v>0</v>
      </c>
    </row>
    <row r="439" spans="1:7" x14ac:dyDescent="0.25">
      <c r="A439" s="66">
        <v>5</v>
      </c>
      <c r="B439" s="67" t="s">
        <v>155</v>
      </c>
      <c r="C439" s="68">
        <v>0</v>
      </c>
      <c r="D439" s="69"/>
      <c r="E439" s="70"/>
      <c r="F439" s="70">
        <v>0</v>
      </c>
      <c r="G439" s="70">
        <v>0</v>
      </c>
    </row>
    <row r="440" spans="1:7" x14ac:dyDescent="0.25">
      <c r="A440" s="61"/>
      <c r="B440" s="62" t="s">
        <v>77</v>
      </c>
      <c r="C440" s="63">
        <v>0</v>
      </c>
      <c r="D440" s="64">
        <v>1</v>
      </c>
      <c r="E440" s="65">
        <v>1000</v>
      </c>
      <c r="F440" s="65">
        <v>0</v>
      </c>
      <c r="G440" s="65">
        <v>0</v>
      </c>
    </row>
    <row r="441" spans="1:7" x14ac:dyDescent="0.25">
      <c r="A441" s="61"/>
      <c r="B441" s="62" t="s">
        <v>52</v>
      </c>
      <c r="C441" s="63">
        <v>0</v>
      </c>
      <c r="D441" s="64">
        <v>0.65</v>
      </c>
      <c r="E441" s="65">
        <v>650</v>
      </c>
      <c r="F441" s="65">
        <v>0</v>
      </c>
      <c r="G441" s="65">
        <v>0</v>
      </c>
    </row>
    <row r="442" spans="1:7" x14ac:dyDescent="0.25">
      <c r="A442" s="61"/>
      <c r="B442" s="62" t="s">
        <v>55</v>
      </c>
      <c r="C442" s="63">
        <v>0</v>
      </c>
      <c r="D442" s="64">
        <v>0.55000000000000004</v>
      </c>
      <c r="E442" s="65">
        <v>550</v>
      </c>
      <c r="F442" s="65">
        <v>0</v>
      </c>
      <c r="G442" s="65">
        <v>0</v>
      </c>
    </row>
    <row r="443" spans="1:7" x14ac:dyDescent="0.25">
      <c r="A443" s="61"/>
      <c r="B443" s="62" t="s">
        <v>21</v>
      </c>
      <c r="C443" s="63">
        <v>0</v>
      </c>
      <c r="D443" s="64">
        <v>0.45</v>
      </c>
      <c r="E443" s="65">
        <v>450</v>
      </c>
      <c r="F443" s="65">
        <v>0</v>
      </c>
      <c r="G443" s="65">
        <v>0</v>
      </c>
    </row>
    <row r="444" spans="1:7" x14ac:dyDescent="0.25">
      <c r="A444" s="61"/>
      <c r="B444" s="62" t="s">
        <v>79</v>
      </c>
      <c r="C444" s="63">
        <v>0</v>
      </c>
      <c r="D444" s="64">
        <v>0.7</v>
      </c>
      <c r="E444" s="65">
        <v>700</v>
      </c>
      <c r="F444" s="65">
        <v>0</v>
      </c>
      <c r="G444" s="65">
        <v>0</v>
      </c>
    </row>
    <row r="445" spans="1:7" ht="24" x14ac:dyDescent="0.25">
      <c r="A445" s="66">
        <v>6</v>
      </c>
      <c r="B445" s="67" t="s">
        <v>156</v>
      </c>
      <c r="C445" s="68">
        <v>0</v>
      </c>
      <c r="D445" s="69"/>
      <c r="E445" s="70"/>
      <c r="F445" s="70">
        <v>0</v>
      </c>
      <c r="G445" s="70">
        <v>0</v>
      </c>
    </row>
    <row r="446" spans="1:7" x14ac:dyDescent="0.25">
      <c r="A446" s="61"/>
      <c r="B446" s="62" t="s">
        <v>77</v>
      </c>
      <c r="C446" s="63">
        <v>0</v>
      </c>
      <c r="D446" s="64">
        <v>1</v>
      </c>
      <c r="E446" s="65">
        <v>1000</v>
      </c>
      <c r="F446" s="65">
        <v>0</v>
      </c>
      <c r="G446" s="65">
        <v>0</v>
      </c>
    </row>
    <row r="447" spans="1:7" x14ac:dyDescent="0.25">
      <c r="A447" s="61"/>
      <c r="B447" s="62" t="s">
        <v>52</v>
      </c>
      <c r="C447" s="63">
        <v>0</v>
      </c>
      <c r="D447" s="64">
        <v>0.65</v>
      </c>
      <c r="E447" s="65">
        <v>650</v>
      </c>
      <c r="F447" s="65">
        <v>0</v>
      </c>
      <c r="G447" s="65">
        <v>0</v>
      </c>
    </row>
    <row r="448" spans="1:7" x14ac:dyDescent="0.25">
      <c r="A448" s="61"/>
      <c r="B448" s="62" t="s">
        <v>55</v>
      </c>
      <c r="C448" s="63">
        <v>0</v>
      </c>
      <c r="D448" s="64">
        <v>0.55000000000000004</v>
      </c>
      <c r="E448" s="65">
        <v>550</v>
      </c>
      <c r="F448" s="65">
        <v>0</v>
      </c>
      <c r="G448" s="65">
        <v>0</v>
      </c>
    </row>
    <row r="449" spans="1:7" x14ac:dyDescent="0.25">
      <c r="A449" s="61"/>
      <c r="B449" s="62" t="s">
        <v>21</v>
      </c>
      <c r="C449" s="63">
        <v>0</v>
      </c>
      <c r="D449" s="64">
        <v>0.45</v>
      </c>
      <c r="E449" s="65">
        <v>450</v>
      </c>
      <c r="F449" s="65">
        <v>0</v>
      </c>
      <c r="G449" s="65">
        <v>0</v>
      </c>
    </row>
    <row r="450" spans="1:7" x14ac:dyDescent="0.25">
      <c r="A450" s="61"/>
      <c r="B450" s="62" t="s">
        <v>79</v>
      </c>
      <c r="C450" s="63">
        <v>0</v>
      </c>
      <c r="D450" s="64">
        <v>0.7</v>
      </c>
      <c r="E450" s="65">
        <v>700</v>
      </c>
      <c r="F450" s="65">
        <v>0</v>
      </c>
      <c r="G450" s="65">
        <v>0</v>
      </c>
    </row>
    <row r="451" spans="1:7" x14ac:dyDescent="0.25">
      <c r="A451" s="56" t="s">
        <v>56</v>
      </c>
      <c r="B451" s="57" t="s">
        <v>157</v>
      </c>
      <c r="C451" s="58">
        <v>0</v>
      </c>
      <c r="D451" s="59"/>
      <c r="E451" s="72"/>
      <c r="F451" s="72">
        <v>0</v>
      </c>
      <c r="G451" s="72">
        <v>0</v>
      </c>
    </row>
    <row r="452" spans="1:7" x14ac:dyDescent="0.25">
      <c r="A452" s="61"/>
      <c r="B452" s="62" t="s">
        <v>146</v>
      </c>
      <c r="C452" s="63">
        <v>0</v>
      </c>
      <c r="D452" s="64">
        <v>1</v>
      </c>
      <c r="E452" s="65">
        <v>1000</v>
      </c>
      <c r="F452" s="65">
        <v>0</v>
      </c>
      <c r="G452" s="65">
        <v>0</v>
      </c>
    </row>
    <row r="453" spans="1:7" x14ac:dyDescent="0.25">
      <c r="A453" s="61"/>
      <c r="B453" s="62" t="s">
        <v>52</v>
      </c>
      <c r="C453" s="63">
        <v>0</v>
      </c>
      <c r="D453" s="64">
        <v>0.7</v>
      </c>
      <c r="E453" s="65">
        <v>700</v>
      </c>
      <c r="F453" s="65">
        <v>0</v>
      </c>
      <c r="G453" s="65">
        <v>0</v>
      </c>
    </row>
    <row r="454" spans="1:7" x14ac:dyDescent="0.25">
      <c r="A454" s="61"/>
      <c r="B454" s="62" t="s">
        <v>55</v>
      </c>
      <c r="C454" s="74">
        <v>0</v>
      </c>
      <c r="D454" s="75">
        <v>0.6</v>
      </c>
      <c r="E454" s="65">
        <v>600</v>
      </c>
      <c r="F454" s="65">
        <v>0</v>
      </c>
      <c r="G454" s="65">
        <v>0</v>
      </c>
    </row>
    <row r="455" spans="1:7" x14ac:dyDescent="0.25">
      <c r="A455" s="76"/>
      <c r="B455" s="77" t="s">
        <v>66</v>
      </c>
      <c r="C455" s="78">
        <v>67</v>
      </c>
      <c r="D455" s="78">
        <v>0</v>
      </c>
      <c r="E455" s="78">
        <v>0</v>
      </c>
      <c r="F455" s="78">
        <v>50700</v>
      </c>
      <c r="G455" s="78">
        <v>608400</v>
      </c>
    </row>
  </sheetData>
  <mergeCells count="2">
    <mergeCell ref="A1:B1"/>
    <mergeCell ref="C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ცენტრალური აპარატი  სრული (2)</vt:lpstr>
      <vt:lpstr>საშტატო - რეგიონები</vt:lpstr>
      <vt:lpstr>'ცენტრალური აპარატი  სრული (2)'!Print_Area</vt:lpstr>
      <vt:lpstr>'ცენტრალური აპარატი  სრული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Tengiz Abazadze</dc:creator>
  <cp:lastModifiedBy>Tamar Melikidze</cp:lastModifiedBy>
  <dcterms:created xsi:type="dcterms:W3CDTF">2020-08-05T10:36:22Z</dcterms:created>
  <dcterms:modified xsi:type="dcterms:W3CDTF">2020-08-06T10:35:19Z</dcterms:modified>
</cp:coreProperties>
</file>